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3.xml" ContentType="application/vnd.openxmlformats-officedocument.drawingml.chartshapes+xml"/>
  <Override PartName="/xl/drawings/drawing4.xml" ContentType="application/vnd.openxmlformats-officedocument.drawing+xml"/>
  <Override PartName="/xl/ctrlProps/ctrlProp1.xml" ContentType="application/vnd.ms-excel.controlproperties+xml"/>
  <Override PartName="/xl/drawings/drawing5.xml" ContentType="application/vnd.openxmlformats-officedocument.drawing+xml"/>
  <Override PartName="/xl/ctrlProps/ctrlProp2.xml" ContentType="application/vnd.ms-excel.controlpropertie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/>
  <mc:AlternateContent xmlns:mc="http://schemas.openxmlformats.org/markup-compatibility/2006">
    <mc:Choice Requires="x15">
      <x15ac:absPath xmlns:x15ac="http://schemas.microsoft.com/office/spreadsheetml/2010/11/ac" url="G:\Statistical Releases\LTT\2021\2021-09-24\Final files\"/>
    </mc:Choice>
  </mc:AlternateContent>
  <xr:revisionPtr revIDLastSave="0" documentId="13_ncr:1_{DDF6E49C-2B6E-42A2-9579-CF98B7890E2C}" xr6:coauthVersionLast="47" xr6:coauthVersionMax="47" xr10:uidLastSave="{00000000-0000-0000-0000-000000000000}"/>
  <bookViews>
    <workbookView xWindow="-120" yWindow="-120" windowWidth="29040" windowHeight="15225" xr2:uid="{71D75460-C290-45CB-A162-A35DA1A5621B}"/>
  </bookViews>
  <sheets>
    <sheet name="Cynhwysion" sheetId="2" r:id="rId1"/>
    <sheet name="SiartData" sheetId="3" r:id="rId2"/>
    <sheet name="Tabl1" sheetId="4" r:id="rId3"/>
    <sheet name="Tabl2" sheetId="5" r:id="rId4"/>
    <sheet name="Tabl3" sheetId="6" r:id="rId5"/>
    <sheet name="Tabl4" sheetId="7" r:id="rId6"/>
    <sheet name="Tabl5" sheetId="8" r:id="rId7"/>
    <sheet name="Tabl6" sheetId="9" r:id="rId8"/>
    <sheet name="Tabl6a" sheetId="10" r:id="rId9"/>
    <sheet name="Tabl7" sheetId="11" r:id="rId10"/>
    <sheet name="TableA1Hide" sheetId="12" state="hidden" r:id="rId11"/>
    <sheet name="TableA2Hide" sheetId="13" state="hidden" r:id="rId12"/>
    <sheet name="TablA1" sheetId="14" r:id="rId13"/>
    <sheet name="TablA2" sheetId="15" r:id="rId14"/>
  </sheets>
  <externalReferences>
    <externalReference r:id="rId15"/>
  </externalReferences>
  <definedNames>
    <definedName name="CNRRounded">TableA1Hide!$B$153:$H$193</definedName>
    <definedName name="CNRRoundedHeader">TableA1Hide!$A$150</definedName>
    <definedName name="ContentsHead">Cynhwysion!$A$1</definedName>
    <definedName name="CRERounded">TableA1Hide!$B$55:$H$95</definedName>
    <definedName name="CRERoundedHeader">TableA1Hide!$A$51</definedName>
    <definedName name="CRHRounded">TableA1Hide!$B$104:$H$144</definedName>
    <definedName name="CRHRoundedHeader">TableA1Hide!$A$100</definedName>
    <definedName name="CTORounded">TableA1Hide!$B$6:$H$46</definedName>
    <definedName name="CTORoundedHeader">TableA1Hide!$A$2</definedName>
    <definedName name="DNRRounded">TableA2Hide!$B$157:$H$197</definedName>
    <definedName name="DNRRoundedHeader">TableA2Hide!$A$153</definedName>
    <definedName name="DRERounded">TableA2Hide!$B$57:$H$97</definedName>
    <definedName name="DRERoundedHeader">TableA2Hide!$A$53</definedName>
    <definedName name="DRHRounded">TableA2Hide!$B$106:$H$146</definedName>
    <definedName name="DRHRoundedHeader">TableA2Hide!$A$102</definedName>
    <definedName name="DTORounded">TableA2Hide!$B$6:$H$46</definedName>
    <definedName name="DTORoundedHeader">TableA2Hide!$A$2</definedName>
    <definedName name="EndRP">TableA1Hide!$S$2</definedName>
    <definedName name="fig2_1">SiartData!$A$4</definedName>
    <definedName name="Fig2_2">SiartData!#REF!</definedName>
    <definedName name="Fig2_3">SiartData!#REF!</definedName>
    <definedName name="Fig2_4">SiartData!#REF!</definedName>
    <definedName name="Fig2_5a">SiartData!#REF!</definedName>
    <definedName name="Fig2_5b">SiartData!#REF!</definedName>
    <definedName name="Fig2_6a">SiartData!#REF!</definedName>
    <definedName name="Fig2_6b">SiartData!#REF!</definedName>
    <definedName name="Fig2_7">SiartData!#REF!</definedName>
    <definedName name="Fig3_1">SiartData!#REF!</definedName>
    <definedName name="Fig3_2">SiartData!#REF!</definedName>
    <definedName name="Fig3_3">SiartData!#REF!</definedName>
    <definedName name="Fig4_1">SiartData!#REF!</definedName>
    <definedName name="Fig4_2">SiartData!#REF!</definedName>
    <definedName name="Fig4_3">SiartData!#REF!</definedName>
    <definedName name="Fig4_4">SiartData!#REF!</definedName>
    <definedName name="Fig5_1">SiartData!#REF!</definedName>
    <definedName name="Fig5_2">SiartData!#REF!</definedName>
    <definedName name="Fig6_1">SiartData!#REF!</definedName>
    <definedName name="Fig7_1">SiartData!#REF!</definedName>
    <definedName name="FigA1">SiartData!#REF!</definedName>
    <definedName name="FigA2">SiartData!#REF!</definedName>
    <definedName name="Table1">Tabl1!$A$2</definedName>
    <definedName name="Table1PreRelease">Tabl1!#REF!</definedName>
    <definedName name="Table2">Tabl2!$A$2</definedName>
    <definedName name="Table3">Tabl3!$A$2</definedName>
    <definedName name="Table4">Tabl4!$A$2</definedName>
    <definedName name="Table5">Tabl5!$A$2</definedName>
    <definedName name="Table5a">Tabl5!$A$34</definedName>
    <definedName name="Table5Quarter">Tabl5!$B$6:$B$22</definedName>
    <definedName name="Table6">Tabl6!$A$2</definedName>
    <definedName name="Table6a">Tabl6a!$A$2</definedName>
    <definedName name="Table7">Tabl7!$A$2</definedName>
    <definedName name="TableA1DeleteColumns">TableA1Hide!$K:$Q</definedName>
    <definedName name="TableA1FormulasHeader">TablA1!$A$4:$H$5</definedName>
    <definedName name="TableA1FormulasLabelControl">TablA1!$S$3</definedName>
    <definedName name="TableA1FormulasLabels">TableA1Hide!$V$4:$V$7</definedName>
    <definedName name="TableA1FormulasMonths">TablA1!$B$6:$H$47</definedName>
    <definedName name="TableA2DeleteColumns">TableA2Hide!$K:$Q</definedName>
    <definedName name="TableA2FormulasFootnotes">TablA2!$B$48:$H$50</definedName>
    <definedName name="TableA2FormulasHeader">TablA2!$A$4:$H$5</definedName>
    <definedName name="TableA2FormulasLabelControl">TablA2!$S$9</definedName>
    <definedName name="TableA2FormulasLabels">TableA2Hide!$V$10:$V$13</definedName>
    <definedName name="TableA2FormulasMonths">TablA2!$A$6:$H$44</definedName>
    <definedName name="TableCNR">TableA1Hide!$B$153:$H$190</definedName>
    <definedName name="TableCRE">TableA1Hide!$B$55:$H$92</definedName>
    <definedName name="TableCRH">TableA1Hide!$B$104:$H$141</definedName>
    <definedName name="TableCTO">TableA1Hide!$B$6:$H$43</definedName>
    <definedName name="TableDNR">TableA2Hide!$B$157:$H$194</definedName>
    <definedName name="TableDRE">TableA2Hide!$B$57:$H$94</definedName>
    <definedName name="TableDRH">TableA2Hide!$B$106:$H$143</definedName>
    <definedName name="TableDTO">TableA2Hide!$B$6:$H$43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8" i="15" l="1"/>
  <c r="A50" i="15"/>
  <c r="A46" i="15"/>
  <c r="A45" i="15"/>
  <c r="A44" i="15"/>
  <c r="A43" i="15"/>
  <c r="A42" i="15"/>
  <c r="A41" i="15"/>
  <c r="A40" i="15"/>
  <c r="A39" i="15"/>
  <c r="A38" i="15"/>
  <c r="A37" i="15"/>
  <c r="A36" i="15"/>
  <c r="A35" i="15"/>
  <c r="A34" i="15"/>
  <c r="A33" i="15"/>
  <c r="A32" i="15"/>
  <c r="A31" i="15"/>
  <c r="A30" i="15"/>
  <c r="A29" i="15"/>
  <c r="A28" i="15"/>
  <c r="A27" i="15"/>
  <c r="A26" i="15"/>
  <c r="A25" i="15"/>
  <c r="A24" i="15"/>
  <c r="A23" i="15"/>
  <c r="A22" i="15"/>
  <c r="A21" i="15"/>
  <c r="A20" i="15"/>
  <c r="A19" i="15"/>
  <c r="A18" i="15"/>
  <c r="A17" i="15"/>
  <c r="A16" i="15"/>
  <c r="A15" i="15"/>
  <c r="A14" i="15"/>
  <c r="A13" i="15"/>
  <c r="A12" i="15"/>
  <c r="A11" i="15"/>
  <c r="A10" i="15"/>
  <c r="A9" i="15"/>
  <c r="A8" i="15"/>
  <c r="A7" i="15"/>
  <c r="A6" i="15"/>
  <c r="V10" i="15"/>
  <c r="B48" i="14"/>
  <c r="A46" i="14"/>
  <c r="A45" i="14"/>
  <c r="A44" i="14"/>
  <c r="A43" i="14"/>
  <c r="A42" i="14"/>
  <c r="A41" i="14"/>
  <c r="A40" i="14"/>
  <c r="A39" i="14"/>
  <c r="A38" i="14"/>
  <c r="A37" i="14"/>
  <c r="A36" i="14"/>
  <c r="A35" i="14"/>
  <c r="A34" i="14"/>
  <c r="A33" i="14"/>
  <c r="A32" i="14"/>
  <c r="A31" i="14"/>
  <c r="A30" i="14"/>
  <c r="A29" i="14"/>
  <c r="A28" i="14"/>
  <c r="A27" i="14"/>
  <c r="A26" i="14"/>
  <c r="A25" i="14"/>
  <c r="A24" i="14"/>
  <c r="A23" i="14"/>
  <c r="A22" i="14"/>
  <c r="A21" i="14"/>
  <c r="A20" i="14"/>
  <c r="A19" i="14"/>
  <c r="A18" i="14"/>
  <c r="A17" i="14"/>
  <c r="A16" i="14"/>
  <c r="A15" i="14"/>
  <c r="A14" i="14"/>
  <c r="A13" i="14"/>
  <c r="A12" i="14"/>
  <c r="A11" i="14"/>
  <c r="A10" i="14"/>
  <c r="A9" i="14"/>
  <c r="A8" i="14"/>
  <c r="A7" i="14"/>
  <c r="A6" i="14"/>
  <c r="V4" i="14"/>
  <c r="E38" i="15"/>
  <c r="G39" i="15"/>
  <c r="E42" i="15"/>
  <c r="G43" i="15"/>
  <c r="G9" i="15"/>
  <c r="A1" i="15"/>
  <c r="E46" i="15"/>
  <c r="G35" i="15"/>
  <c r="E34" i="15"/>
  <c r="G31" i="15"/>
  <c r="E30" i="15"/>
  <c r="G27" i="15"/>
  <c r="E26" i="15"/>
  <c r="G23" i="15"/>
  <c r="E22" i="15"/>
  <c r="G19" i="15"/>
  <c r="E18" i="15"/>
  <c r="D17" i="15"/>
  <c r="H15" i="15"/>
  <c r="F14" i="15"/>
  <c r="D13" i="15"/>
  <c r="H11" i="15"/>
  <c r="G10" i="15"/>
  <c r="E9" i="15"/>
  <c r="G6" i="15"/>
  <c r="D42" i="15"/>
  <c r="D34" i="15"/>
  <c r="D26" i="15"/>
  <c r="G11" i="15"/>
  <c r="H41" i="15"/>
  <c r="H33" i="15"/>
  <c r="H25" i="15"/>
  <c r="D18" i="15"/>
  <c r="D14" i="15"/>
  <c r="H40" i="15"/>
  <c r="H32" i="15"/>
  <c r="H24" i="15"/>
  <c r="F10" i="15"/>
  <c r="F39" i="15"/>
  <c r="F31" i="15"/>
  <c r="F23" i="15"/>
  <c r="H16" i="15"/>
  <c r="D9" i="15"/>
  <c r="D46" i="15"/>
  <c r="D38" i="15"/>
  <c r="D30" i="15"/>
  <c r="D22" i="15"/>
  <c r="G15" i="15"/>
  <c r="H8" i="15"/>
  <c r="H45" i="15"/>
  <c r="H37" i="15"/>
  <c r="H29" i="15"/>
  <c r="H21" i="15"/>
  <c r="E14" i="15"/>
  <c r="H7" i="15"/>
  <c r="H44" i="15"/>
  <c r="H36" i="15"/>
  <c r="H28" i="15"/>
  <c r="H20" i="15"/>
  <c r="F6" i="15"/>
  <c r="F43" i="15"/>
  <c r="F35" i="15"/>
  <c r="F27" i="15"/>
  <c r="F19" i="15"/>
  <c r="H12" i="15"/>
  <c r="E42" i="14"/>
  <c r="A1" i="14"/>
  <c r="G43" i="14"/>
  <c r="F39" i="14"/>
  <c r="F31" i="14"/>
  <c r="F23" i="14"/>
  <c r="F15" i="14"/>
  <c r="F7" i="14"/>
  <c r="G37" i="14"/>
  <c r="H46" i="14"/>
  <c r="H38" i="14"/>
  <c r="H30" i="14"/>
  <c r="H22" i="14"/>
  <c r="H14" i="14"/>
  <c r="H6" i="14"/>
  <c r="G45" i="14"/>
  <c r="G29" i="14"/>
  <c r="G21" i="14"/>
  <c r="G13" i="14"/>
  <c r="E44" i="14"/>
  <c r="E36" i="14"/>
  <c r="E28" i="14"/>
  <c r="E20" i="14"/>
  <c r="E12" i="14"/>
  <c r="E24" i="14"/>
  <c r="F43" i="14"/>
  <c r="F35" i="14"/>
  <c r="F27" i="14"/>
  <c r="F19" i="14"/>
  <c r="F11" i="14"/>
  <c r="E32" i="14"/>
  <c r="H42" i="14"/>
  <c r="H34" i="14"/>
  <c r="H26" i="14"/>
  <c r="H18" i="14"/>
  <c r="H10" i="14"/>
  <c r="E16" i="14"/>
  <c r="G41" i="14"/>
  <c r="G33" i="14"/>
  <c r="G25" i="14"/>
  <c r="G17" i="14"/>
  <c r="G9" i="14"/>
  <c r="E40" i="14"/>
  <c r="E8" i="14"/>
  <c r="A2" i="14"/>
  <c r="H6" i="15"/>
  <c r="H19" i="15"/>
  <c r="F30" i="15"/>
  <c r="D41" i="15"/>
  <c r="H14" i="15"/>
  <c r="E29" i="15"/>
  <c r="E45" i="15"/>
  <c r="E16" i="15"/>
  <c r="H26" i="15"/>
  <c r="F37" i="15"/>
  <c r="E7" i="15"/>
  <c r="E20" i="15"/>
  <c r="E36" i="15"/>
  <c r="D10" i="15"/>
  <c r="F24" i="15"/>
  <c r="F40" i="15"/>
  <c r="E19" i="15"/>
  <c r="E35" i="15"/>
  <c r="E31" i="15"/>
  <c r="D8" i="15"/>
  <c r="D21" i="15"/>
  <c r="H31" i="15"/>
  <c r="F42" i="15"/>
  <c r="D16" i="15"/>
  <c r="G30" i="15"/>
  <c r="G46" i="15"/>
  <c r="G17" i="15"/>
  <c r="D28" i="15"/>
  <c r="H38" i="15"/>
  <c r="G8" i="15"/>
  <c r="G21" i="15"/>
  <c r="G37" i="15"/>
  <c r="E11" i="15"/>
  <c r="D27" i="15"/>
  <c r="D43" i="15"/>
  <c r="G20" i="15"/>
  <c r="G36" i="15"/>
  <c r="E23" i="15"/>
  <c r="F11" i="15"/>
  <c r="F9" i="15"/>
  <c r="F22" i="15"/>
  <c r="D33" i="15"/>
  <c r="H43" i="15"/>
  <c r="F17" i="15"/>
  <c r="E33" i="15"/>
  <c r="A2" i="15"/>
  <c r="H18" i="15"/>
  <c r="F29" i="15"/>
  <c r="D40" i="15"/>
  <c r="D11" i="15"/>
  <c r="E24" i="15"/>
  <c r="E40" i="15"/>
  <c r="G12" i="15"/>
  <c r="F28" i="15"/>
  <c r="F44" i="15"/>
  <c r="H10" i="15"/>
  <c r="H23" i="15"/>
  <c r="F34" i="15"/>
  <c r="D45" i="15"/>
  <c r="G18" i="15"/>
  <c r="G34" i="15"/>
  <c r="D7" i="15"/>
  <c r="D20" i="15"/>
  <c r="H30" i="15"/>
  <c r="F41" i="15"/>
  <c r="F12" i="15"/>
  <c r="G25" i="15"/>
  <c r="G41" i="15"/>
  <c r="E15" i="15"/>
  <c r="D31" i="15"/>
  <c r="E6" i="15"/>
  <c r="G24" i="15"/>
  <c r="G40" i="15"/>
  <c r="E43" i="15"/>
  <c r="E13" i="15"/>
  <c r="D25" i="15"/>
  <c r="H35" i="15"/>
  <c r="F46" i="15"/>
  <c r="E21" i="15"/>
  <c r="E37" i="15"/>
  <c r="F8" i="15"/>
  <c r="F21" i="15"/>
  <c r="D32" i="15"/>
  <c r="H42" i="15"/>
  <c r="H13" i="15"/>
  <c r="E28" i="15"/>
  <c r="E44" i="15"/>
  <c r="G16" i="15"/>
  <c r="F32" i="15"/>
  <c r="G7" i="15"/>
  <c r="E27" i="15"/>
  <c r="G14" i="15"/>
  <c r="F26" i="15"/>
  <c r="D37" i="15"/>
  <c r="E8" i="15"/>
  <c r="G22" i="15"/>
  <c r="G38" i="15"/>
  <c r="H9" i="15"/>
  <c r="H22" i="15"/>
  <c r="F33" i="15"/>
  <c r="D44" i="15"/>
  <c r="D15" i="15"/>
  <c r="G29" i="15"/>
  <c r="G45" i="15"/>
  <c r="D19" i="15"/>
  <c r="D35" i="15"/>
  <c r="E10" i="15"/>
  <c r="G28" i="15"/>
  <c r="G44" i="15"/>
  <c r="E17" i="15"/>
  <c r="F38" i="15"/>
  <c r="D12" i="15"/>
  <c r="E25" i="15"/>
  <c r="E41" i="15"/>
  <c r="E12" i="15"/>
  <c r="D24" i="15"/>
  <c r="H34" i="15"/>
  <c r="F45" i="15"/>
  <c r="F16" i="15"/>
  <c r="E32" i="15"/>
  <c r="F20" i="15"/>
  <c r="H27" i="15"/>
  <c r="D6" i="15"/>
  <c r="F18" i="15"/>
  <c r="D29" i="15"/>
  <c r="H39" i="15"/>
  <c r="F13" i="15"/>
  <c r="G26" i="15"/>
  <c r="G42" i="15"/>
  <c r="G13" i="15"/>
  <c r="F25" i="15"/>
  <c r="D36" i="15"/>
  <c r="H46" i="15"/>
  <c r="H17" i="15"/>
  <c r="G33" i="15"/>
  <c r="F7" i="15"/>
  <c r="D23" i="15"/>
  <c r="D39" i="15"/>
  <c r="F15" i="15"/>
  <c r="G32" i="15"/>
  <c r="E39" i="15"/>
  <c r="F36" i="15"/>
  <c r="D7" i="14"/>
  <c r="H17" i="14"/>
  <c r="F28" i="14"/>
  <c r="D39" i="14"/>
  <c r="E11" i="14"/>
  <c r="E27" i="14"/>
  <c r="E43" i="14"/>
  <c r="D18" i="14"/>
  <c r="D34" i="14"/>
  <c r="G7" i="14"/>
  <c r="G23" i="14"/>
  <c r="G39" i="14"/>
  <c r="F14" i="14"/>
  <c r="D25" i="14"/>
  <c r="H35" i="14"/>
  <c r="F46" i="14"/>
  <c r="E21" i="14"/>
  <c r="E37" i="14"/>
  <c r="D12" i="14"/>
  <c r="D28" i="14"/>
  <c r="D44" i="14"/>
  <c r="H45" i="14"/>
  <c r="E34" i="14"/>
  <c r="F42" i="14"/>
  <c r="F37" i="14"/>
  <c r="E23" i="14"/>
  <c r="E39" i="14"/>
  <c r="D46" i="14"/>
  <c r="D33" i="14"/>
  <c r="D8" i="14"/>
  <c r="G8" i="14"/>
  <c r="H16" i="14"/>
  <c r="D13" i="14"/>
  <c r="G18" i="14"/>
  <c r="F8" i="14"/>
  <c r="D19" i="14"/>
  <c r="H29" i="14"/>
  <c r="F40" i="14"/>
  <c r="G12" i="14"/>
  <c r="G28" i="14"/>
  <c r="G44" i="14"/>
  <c r="H20" i="14"/>
  <c r="H36" i="14"/>
  <c r="E10" i="14"/>
  <c r="E26" i="14"/>
  <c r="E46" i="14"/>
  <c r="H15" i="14"/>
  <c r="F26" i="14"/>
  <c r="D37" i="14"/>
  <c r="G6" i="14"/>
  <c r="G22" i="14"/>
  <c r="G38" i="14"/>
  <c r="F13" i="14"/>
  <c r="F29" i="14"/>
  <c r="F45" i="14"/>
  <c r="D35" i="14"/>
  <c r="H28" i="14"/>
  <c r="D21" i="14"/>
  <c r="G46" i="14"/>
  <c r="F36" i="14"/>
  <c r="D30" i="14"/>
  <c r="F22" i="14"/>
  <c r="E33" i="14"/>
  <c r="D27" i="14"/>
  <c r="E22" i="14"/>
  <c r="D45" i="14"/>
  <c r="F25" i="14"/>
  <c r="H9" i="14"/>
  <c r="F20" i="14"/>
  <c r="D31" i="14"/>
  <c r="H41" i="14"/>
  <c r="E15" i="14"/>
  <c r="E31" i="14"/>
  <c r="D6" i="14"/>
  <c r="D22" i="14"/>
  <c r="D38" i="14"/>
  <c r="G11" i="14"/>
  <c r="G27" i="14"/>
  <c r="F6" i="14"/>
  <c r="D17" i="14"/>
  <c r="H27" i="14"/>
  <c r="F38" i="14"/>
  <c r="E9" i="14"/>
  <c r="E25" i="14"/>
  <c r="E41" i="14"/>
  <c r="D16" i="14"/>
  <c r="D32" i="14"/>
  <c r="G20" i="14"/>
  <c r="G36" i="14"/>
  <c r="H12" i="14"/>
  <c r="F10" i="14"/>
  <c r="G30" i="14"/>
  <c r="E7" i="14"/>
  <c r="D14" i="14"/>
  <c r="H11" i="14"/>
  <c r="E17" i="14"/>
  <c r="H37" i="14"/>
  <c r="E6" i="14"/>
  <c r="F34" i="14"/>
  <c r="F41" i="14"/>
  <c r="D11" i="14"/>
  <c r="H21" i="14"/>
  <c r="F32" i="14"/>
  <c r="D43" i="14"/>
  <c r="G16" i="14"/>
  <c r="G32" i="14"/>
  <c r="H8" i="14"/>
  <c r="H24" i="14"/>
  <c r="H40" i="14"/>
  <c r="E14" i="14"/>
  <c r="E30" i="14"/>
  <c r="H7" i="14"/>
  <c r="F18" i="14"/>
  <c r="D29" i="14"/>
  <c r="H39" i="14"/>
  <c r="G10" i="14"/>
  <c r="G26" i="14"/>
  <c r="G42" i="14"/>
  <c r="F17" i="14"/>
  <c r="F33" i="14"/>
  <c r="F24" i="14"/>
  <c r="E18" i="14"/>
  <c r="G14" i="14"/>
  <c r="H25" i="14"/>
  <c r="G35" i="14"/>
  <c r="D24" i="14"/>
  <c r="G24" i="14"/>
  <c r="G40" i="14"/>
  <c r="H32" i="14"/>
  <c r="H23" i="14"/>
  <c r="G34" i="14"/>
  <c r="F12" i="14"/>
  <c r="D23" i="14"/>
  <c r="H33" i="14"/>
  <c r="F44" i="14"/>
  <c r="E19" i="14"/>
  <c r="E35" i="14"/>
  <c r="D10" i="14"/>
  <c r="D26" i="14"/>
  <c r="D42" i="14"/>
  <c r="G15" i="14"/>
  <c r="G31" i="14"/>
  <c r="D9" i="14"/>
  <c r="H19" i="14"/>
  <c r="F30" i="14"/>
  <c r="D41" i="14"/>
  <c r="E13" i="14"/>
  <c r="E29" i="14"/>
  <c r="E45" i="14"/>
  <c r="D20" i="14"/>
  <c r="D36" i="14"/>
  <c r="H13" i="14"/>
  <c r="H44" i="14"/>
  <c r="H31" i="14"/>
  <c r="F21" i="14"/>
  <c r="D15" i="14"/>
  <c r="G19" i="14"/>
  <c r="H43" i="14"/>
  <c r="D40" i="14"/>
  <c r="F16" i="14"/>
  <c r="E38" i="14"/>
  <c r="F9" i="14"/>
</calcChain>
</file>

<file path=xl/sharedStrings.xml><?xml version="1.0" encoding="utf-8"?>
<sst xmlns="http://schemas.openxmlformats.org/spreadsheetml/2006/main" count="1653" uniqueCount="479">
  <si>
    <t>Ystadegau’r Dreth Trafodiadau Tir: Awst 2021</t>
  </si>
  <si>
    <t>Ar gyfer bob tablau a siartau (yn eithriol Tabl 5): Mae ffurflenni treth a diwygiadau i ffurflenni treth a ddaeth i law Awdurdod Cyllid Cymru hyd at 20.09.2021 (ac yn cynnwys y dyddiad hwn) yn cynnwys yn yr ystadegau hyn.</t>
  </si>
  <si>
    <t>Tabl 5: Mae ffurflenni treth a diwygiadau i ffurflenni treth a ddaeth i law Awdurdod Cyllid Cymru hyd at 19.07.21 (ac yn cynnwys y dyddiad hwn) yn cynnwys yn yr ystadegau hyn. Caiff y tabl hyn ei diweddaru bob chwarter.</t>
  </si>
  <si>
    <t>Mae'r gwerthoedd am y cyfnod cyfredol yn rhai dros dro, a byddant yn cael eu diwygio mewn cyhoeddiadau yn y dyfodol. Bydd unrhyw newid a wneir yn ganlyniad i ffurflenni ychwanegol nad ydynt wedi eu derbyn eto, ac ad-daliadau sy’n berthnasol i rai trafodiadau preswyl cyfraddau uwch. Yn y cyhoeddiad hwn, mae gwerthoedd ar gyfer cyfnodau cynharach yn cael eu diwygio am yr un rhesymau.</t>
  </si>
  <si>
    <t xml:space="preserve">I gael gwybodaeth am y dulliau sy’n cael eu defnyddio, diwygiadau a sut mae dehongli’r ystadegau hyn, darllenwch ein datganiadau ystadegol, rhestr termau a gwybodaeth allweddol am ansawdd ar wefan ACC. </t>
  </si>
  <si>
    <t>https://llyw.cymru/ystadegaur-dreth-trafodiadau-tir</t>
  </si>
  <si>
    <t>Mae'r ddata a gyflwynir yn y daenlen hon ar gael hefyd ar wefan StatsCymru:</t>
  </si>
  <si>
    <t>https://statscymru.llyw.cymru/Catalogue/Taxes-devolved-to-Wales/Land-Transaction-Tax</t>
  </si>
  <si>
    <t>Ffynhonnell: Ffurflenni Treth Trafodiadau Tir i Awdurdod Cyllid Cymru</t>
  </si>
  <si>
    <t>Dyddiad cyhoeddi: 24.09.2021</t>
  </si>
  <si>
    <t>Diweddariad nesaf: 28.10.2021</t>
  </si>
  <si>
    <t>Cysylltiad ystadegydd: 03000 254 670, data@acc.llyw.cymru</t>
  </si>
  <si>
    <t>Ymholiadau gan y cyfryngau: 03000 254 770, newyddion@acc.llyw.cymru</t>
  </si>
  <si>
    <t xml:space="preserve">Mae’r holl gynnwys ar gael dan y Drwydded Llywodraeth Agored, fersiwn 3.0, oni nodir yn wahanol. </t>
  </si>
  <si>
    <t>Cynhwysion</t>
  </si>
  <si>
    <t>Tablau data (cael eu diweddaru'n fisol)</t>
  </si>
  <si>
    <t>Tabl 1</t>
  </si>
  <si>
    <t xml:space="preserve">Nifer y trafodiadau hysbysadwy a adroddwyd, y dreth sy’n ddyledus ar y trafodiadau hynny a’r gwerth a briodolwyd i'r eiddo sy’n agored i'r dreth, yn ôl dyddiad dod i rym </t>
  </si>
  <si>
    <t>Tabl 2</t>
  </si>
  <si>
    <t>Nifer a gwerth yr eiddo a drethwyd, yn ôl math o drafodiad a dyddiad dod i rym</t>
  </si>
  <si>
    <t>Tabl 3</t>
  </si>
  <si>
    <t>Nifer y trafodiadau preswyl, y dreth sy’n ddyledus ar yr eiddo hynny a gwerth yr eiddo a drethwyd, yn ôl band treth breswyl a dyddiad dod i rym</t>
  </si>
  <si>
    <t>Tabl 4</t>
  </si>
  <si>
    <t>Nifer y trafodiadau amrheswyl, y dreth sy’n ddyledus ar yr eiddo hynny a gwerth yr eiddo a drethwyd, yn ôl gwerth a dyddiad dod i rym</t>
  </si>
  <si>
    <t>Tabl 5</t>
  </si>
  <si>
    <t>Nifer a gwerth unrhyw ryddhad treth a gyhoeddwyd erbyn y dyddiad dod i rym</t>
  </si>
  <si>
    <t>Tabl 5a</t>
  </si>
  <si>
    <t>Nifer y trafodaiadau a dderbyniasant ryddhad na gafodd effaith ar y dreth oedd yn ddyledus</t>
  </si>
  <si>
    <t>Tabl 6</t>
  </si>
  <si>
    <t>Nifer a gwerth unrhyw ad-daliadau treth a gyhoeddwyd erbyn y dyddiad dod i rym</t>
  </si>
  <si>
    <t>Tabl 6a</t>
  </si>
  <si>
    <t>Nifer a gwerth ad-daliadau preswyl cyfradd uwch yn ôl cyfnod o amser (sail arian parod)</t>
  </si>
  <si>
    <t>Tabl 7</t>
  </si>
  <si>
    <t>Treth Trafodiadau Tir a dalwyd i Awdurdod Cyllid Cymru</t>
  </si>
  <si>
    <t xml:space="preserve">Dadansoddiad o ddiwygiadau i ystadegau’r Dreth Trafodiadau Tir
</t>
  </si>
  <si>
    <t xml:space="preserve">Amcangyfrifon trafodiadau hysbysadwy a adroddwyd: </t>
  </si>
  <si>
    <t>Tabl A1</t>
  </si>
  <si>
    <t>Pob trafodiadau, pob preswyl, preswyl cyfraddau uwch ac amhreswyl</t>
  </si>
  <si>
    <t xml:space="preserve">Amcangyfrifon treth yn ddyledus ar drafodiadau hysbysadwy a adroddwyd: </t>
  </si>
  <si>
    <t>Tabl A2</t>
  </si>
  <si>
    <t>Pob trafodiadau, pob preswyl, refeniw ychwanegol o’r gyfradd uwch preswyl ac amhreswyl</t>
  </si>
  <si>
    <t>.</t>
  </si>
  <si>
    <t>2021-22</t>
  </si>
  <si>
    <t>2020-21</t>
  </si>
  <si>
    <t>2019-20</t>
  </si>
  <si>
    <t/>
  </si>
  <si>
    <t xml:space="preserve">(p) </t>
  </si>
  <si>
    <t xml:space="preserve">(r) </t>
  </si>
  <si>
    <t>£180,001 - £250,000</t>
  </si>
  <si>
    <t>£250,001 - 400,000</t>
  </si>
  <si>
    <t>£400,001 -£750,000</t>
  </si>
  <si>
    <t>£750,001 - £1.5m</t>
  </si>
  <si>
    <t>2018-19</t>
  </si>
  <si>
    <t>(p)</t>
  </si>
  <si>
    <t>£150,001 - £225,000</t>
  </si>
  <si>
    <t>£225,001 - £250,000</t>
  </si>
  <si>
    <t>£250,001 - £1m</t>
  </si>
  <si>
    <t>Nôl i'r dudalen cynnwys</t>
  </si>
  <si>
    <t xml:space="preserve">Siart: Nifer wythnosol y trafodiadau y'i cyflwynwyd i Awdurdod Cyllid Cymru ¹ </t>
  </si>
  <si>
    <t>Ffigur</t>
  </si>
  <si>
    <t>Siart:</t>
  </si>
  <si>
    <t>Teitl</t>
  </si>
  <si>
    <t xml:space="preserve">Nifer wythnosol y trafodiadau y'i cyflwynwyd i Awdurdod Cyllid Cymru ¹ </t>
  </si>
  <si>
    <t>Teitl echelin X</t>
  </si>
  <si>
    <t>Wythnos yn dechrau</t>
  </si>
  <si>
    <t>Teitl echelin Y</t>
  </si>
  <si>
    <t>Nifer y trafodiadau y’i cyflwynwyd</t>
  </si>
  <si>
    <t>Label</t>
  </si>
  <si>
    <t>¹ Sylwch fod y siart hon yn cynnwys nifer fach o drafodiadau a ddaeth i rym ym mis Medi 2021.</t>
  </si>
  <si>
    <t xml:space="preserve">Gwerth yr eiddo a drethwyd (£ miliwn) </t>
  </si>
  <si>
    <t xml:space="preserve">Preswyl </t>
  </si>
  <si>
    <t>Trawsgludo / trosglwyddo perchnogaeth ¹</t>
  </si>
  <si>
    <t>Rhoi les newydd</t>
  </si>
  <si>
    <t>Aseinio les</t>
  </si>
  <si>
    <t>Hyd at a gan gynnwys £180,000</t>
  </si>
  <si>
    <t>Gwerth rhent</t>
  </si>
  <si>
    <t>Gwerth nad yw’n werth rhent</t>
  </si>
  <si>
    <t>Gwerth taliadau Treth Trafodiadau Tir (£ miliwn)</t>
  </si>
  <si>
    <t>..</t>
  </si>
  <si>
    <t>Tabl 1: Nifer y trafodiadau hysbysadwy a adroddwyd, y dreth sy’n ddyledus ar y trafodiadau hynny a’r gwerth a briodolwyd i'r eiddo sy’n agored i'r dreth, yn ôl dyddiad dod i rym</t>
  </si>
  <si>
    <t xml:space="preserve">Dyddiad dod i rym </t>
  </si>
  <si>
    <t>Trafodiadau (nifer) ¹</t>
  </si>
  <si>
    <t>Treth yn ddyledus (£ miliwn) ²</t>
  </si>
  <si>
    <t>Gwerth yr eiddo a drethwyd (£ miliwn) ³</t>
  </si>
  <si>
    <t xml:space="preserve">o'r rhain: </t>
  </si>
  <si>
    <t>Amhreswyl ⁴</t>
  </si>
  <si>
    <t>Cyfanswm nifer y trafodiadau ⁵</t>
  </si>
  <si>
    <t>Preswyl  (r)</t>
  </si>
  <si>
    <t>Cyfanswm treth yn ddyledus ⁵ (r)</t>
  </si>
  <si>
    <t>Amhreswyl ³ ⁴</t>
  </si>
  <si>
    <t>Cyfanswm gwerth yr eiddo a drethwyd ³ ⁵</t>
  </si>
  <si>
    <t>Gwerth rhent ar gyfer lesoedd amhreswyl a roddwyd o’r newydd ³</t>
  </si>
  <si>
    <t>Cyfraddau uwch  (r)</t>
  </si>
  <si>
    <t>Refeniw ychwanegol o’r gyfradd uwch ⁶ (r)</t>
  </si>
  <si>
    <t xml:space="preserve">Gan flywddyn </t>
  </si>
  <si>
    <t>2021-22 hyd yn hyn (p)</t>
  </si>
  <si>
    <t xml:space="preserve">Gan chwarter </t>
  </si>
  <si>
    <t xml:space="preserve">Ebrill - Mehefin 18 </t>
  </si>
  <si>
    <t xml:space="preserve">Gorffenaf - Medi 18 </t>
  </si>
  <si>
    <t xml:space="preserve">Hydref - Rhagfyr 18 </t>
  </si>
  <si>
    <t xml:space="preserve">Ionawr - Mawrth 19 </t>
  </si>
  <si>
    <t xml:space="preserve">Ebrill - Mehefin 19 </t>
  </si>
  <si>
    <t xml:space="preserve">Gorffenaf - Medi 19 </t>
  </si>
  <si>
    <t xml:space="preserve">Hydref - Rhagfyr 19 </t>
  </si>
  <si>
    <t xml:space="preserve">Ionawr - Mawrth 20 </t>
  </si>
  <si>
    <t xml:space="preserve">Ebrill - Mehefin 20 ⁷ </t>
  </si>
  <si>
    <t xml:space="preserve">Gorffenaf - Medi 20 ⁷ </t>
  </si>
  <si>
    <t xml:space="preserve">Hydref - Rhagfyr 20 ⁷ </t>
  </si>
  <si>
    <t xml:space="preserve">Ionawr - Mawrth 21 ⁷ </t>
  </si>
  <si>
    <t>Ebrill - Mehefin 21 ⁷ (r)</t>
  </si>
  <si>
    <t xml:space="preserve">Gan fis </t>
  </si>
  <si>
    <t xml:space="preserve">Ebrill 18 </t>
  </si>
  <si>
    <t xml:space="preserve">Mai 18 </t>
  </si>
  <si>
    <t xml:space="preserve">Mehefin 18 </t>
  </si>
  <si>
    <t xml:space="preserve">Gorffenaf 18 </t>
  </si>
  <si>
    <t xml:space="preserve">Awst 18 </t>
  </si>
  <si>
    <t xml:space="preserve">Medi 18 </t>
  </si>
  <si>
    <t xml:space="preserve">Hydref 18 </t>
  </si>
  <si>
    <t xml:space="preserve">Tachwedd 18 </t>
  </si>
  <si>
    <t xml:space="preserve">Rhagfyr 18 </t>
  </si>
  <si>
    <t xml:space="preserve">Ionawr 19 </t>
  </si>
  <si>
    <t xml:space="preserve">Chwefror 19 </t>
  </si>
  <si>
    <t xml:space="preserve">Mawrth 19 </t>
  </si>
  <si>
    <t xml:space="preserve">Ebrill 19 </t>
  </si>
  <si>
    <t xml:space="preserve">Mai 19 </t>
  </si>
  <si>
    <t xml:space="preserve">Mehefin 19 </t>
  </si>
  <si>
    <t xml:space="preserve">Gorffenaf 19 </t>
  </si>
  <si>
    <t xml:space="preserve">Awst 19 </t>
  </si>
  <si>
    <t xml:space="preserve">Medi 19 </t>
  </si>
  <si>
    <t xml:space="preserve">Hydref 19 </t>
  </si>
  <si>
    <t xml:space="preserve">Tachwedd 19 </t>
  </si>
  <si>
    <t xml:space="preserve">Rhagfyr 19 </t>
  </si>
  <si>
    <t xml:space="preserve">Ionawr 20 </t>
  </si>
  <si>
    <t xml:space="preserve">Chwefror 20 </t>
  </si>
  <si>
    <t xml:space="preserve">Mawrth 20 </t>
  </si>
  <si>
    <t>Ebrill 20 ⁷</t>
  </si>
  <si>
    <t>Mai 20 ⁷</t>
  </si>
  <si>
    <t xml:space="preserve">Mehefin 20 ⁷ </t>
  </si>
  <si>
    <t xml:space="preserve">Gorffenaf 20 ⁷ </t>
  </si>
  <si>
    <t xml:space="preserve">Awst 20 ⁷ </t>
  </si>
  <si>
    <t xml:space="preserve">Medi 20 ⁷ </t>
  </si>
  <si>
    <t xml:space="preserve">Hydref 20 ⁷ </t>
  </si>
  <si>
    <t xml:space="preserve">Tachwedd 20 ⁷ </t>
  </si>
  <si>
    <t xml:space="preserve">Rhagfyr 20 ⁷ </t>
  </si>
  <si>
    <t>Ionawr 21 ⁷</t>
  </si>
  <si>
    <t xml:space="preserve">Chwefror 21 ⁷ </t>
  </si>
  <si>
    <t xml:space="preserve">Mawrth 21 ⁷ </t>
  </si>
  <si>
    <t xml:space="preserve">Ebrill 21 ⁷ </t>
  </si>
  <si>
    <t>Mai 21 ⁷ (r)</t>
  </si>
  <si>
    <t>Mehefin 21 ⁷ (r)</t>
  </si>
  <si>
    <t>Gorffenaf 21 ⁷ (r)</t>
  </si>
  <si>
    <t>Awst 21 ⁷ (p)</t>
  </si>
  <si>
    <t>Trafodiadau ychwanegol a oedd yn annodweddiadol o fawr</t>
  </si>
  <si>
    <t xml:space="preserve">2018-19 </t>
  </si>
  <si>
    <t xml:space="preserve">2019-20 </t>
  </si>
  <si>
    <t xml:space="preserve">2020-21 </t>
  </si>
  <si>
    <t>Trafodiadau ychwanegol gyda manylion cyfyngedig (er mwyn gwarchod cyfrinachedd)</t>
  </si>
  <si>
    <t xml:space="preserve">Mae'r gwerthoedd yn y tabl hwn wedi cael eu talgrynnu i'r 10 trafodiad agosaf. </t>
  </si>
  <si>
    <t xml:space="preserve">Mae'r dreth yn y tabl hwn wedi cael ei thalgrynnu i'r £0.1 miliwn agosaf. </t>
  </si>
  <si>
    <t xml:space="preserve">Mae'r gwerthoedd yn y tabl hwn wedi cael eu talgrynnu i'r £1 miliwn agosaf. Gall lesoedd amhreswyl sydd wedi’u rhoi o’r newydd fod â naill ai gwerth premiwm, gwerth rhent neu'r ddau (caiff y term 'premiwm' ei ddisgrifio'n fwy cywir fel 'cydnabyddiaeth heblaw am rent'). Y gwerth rhent yw gwerth net presennol (NPV) y rhenti. Yn y tabl hwn, dim ond yr elfen bremiwm sy'n cael ei chynnwys yn y golofn 'cyfanswm gwerth yr eiddo sydd wedi'i drethu'. Dangosir y gwerth rhent ar wahân yn y golofn i'r dde o'r cyfanswm. Ni ddylid ychwanegu'r gwerth rhent at gyfanswm gwerth yr eiddo sydd wedi’i drethu, gan eu bod yn gysyniadau gwahanol. Ceir mwy o wybodaeth am elfen rhent y trafodiadau hyn yn Nhabl 4. </t>
  </si>
  <si>
    <t xml:space="preserve">Mae’r categori ‘eiddo amhreswyl’ yn cynnwys eiddo nad ydynt yn gyfan gwbl breswyl (sef, y rheini sy’n cynnwys elfennau preswyl a masnachol). </t>
  </si>
  <si>
    <t xml:space="preserve">Mae’r cyfanswm wedi’i gyfrifo ar sail y gwerthoedd heb eu talgrynnu. </t>
  </si>
  <si>
    <t xml:space="preserve">Nodwch mai dim ond refeniw ychwanegol o drafodiadau cyfradd uwch sydd yn y golofn hon. Nid yw'r golofn hon yn cynnwys elfen prif gyfradd trafodiadau cyfradd uwch. </t>
  </si>
  <si>
    <t xml:space="preserve">
Dylid ystyried data ar gyfer 2020-21 yng nghyd-destun y pandemig o goronafeirws (COVID-19). O ganlyniad i’r clo cenedlaethol ar 23 Mawrth 2020, caewyd y farchnad dai gan mwyaf o'r dyddiad hwn tan 22 Mehefin 2020 pan ailagorodd yn rhannol. Agorwyd y farchnad yn llawnach ar 27 Gorffennaf i gyd-fynd â newid yng nghyfraddau’r Dreth Trafodiadau Tir sy’n weithredol hyd at 30 Mehefin 2021.</t>
  </si>
  <si>
    <t xml:space="preserve">Mae'r gwerthoedd yn rhai dros dro a byddant yn cael eu diwygio mewn cyhoeddiad yn y dyfodol. Gweler y dudalen gynnwys am ragor o wybodaeth. </t>
  </si>
  <si>
    <t xml:space="preserve">Mae'r gwerthoedd wedi cael eu diwygio. Gweler y dudalen gynnwys am ragor o wybodaeth. </t>
  </si>
  <si>
    <t>Ddim wedi’i gyhoeddi er mwyn gwarchod cyfrinachedd trafodiadau unigol.</t>
  </si>
  <si>
    <t>Amherthnasol</t>
  </si>
  <si>
    <t>Tabl 2: Nifer a gwerth yr eiddo a drethwyd, yn ôl math o drafodiad a dyddiad dod i rym</t>
  </si>
  <si>
    <t>Cyfanswm ²</t>
  </si>
  <si>
    <t>Nifer</t>
  </si>
  <si>
    <t>Cyfanswm gwerth (£ miliwn)</t>
  </si>
  <si>
    <t xml:space="preserve">Ebrill - Mehefin 20 ³ </t>
  </si>
  <si>
    <t xml:space="preserve">Gorffenaf - Medi 20 ³ </t>
  </si>
  <si>
    <t>Hydref - Rhagfyr 20 ³</t>
  </si>
  <si>
    <t xml:space="preserve">Ionawr - Mawrth 21 ³ </t>
  </si>
  <si>
    <t>Ebrill - Mehefin 21 ³ (r)</t>
  </si>
  <si>
    <t xml:space="preserve">Ebrill 20 ³ </t>
  </si>
  <si>
    <t xml:space="preserve">Mai 20 ³ </t>
  </si>
  <si>
    <t xml:space="preserve">Mehefin 20 ³ </t>
  </si>
  <si>
    <t xml:space="preserve">Gorffenaf 20 ³ </t>
  </si>
  <si>
    <t xml:space="preserve">Awst 20 ³ </t>
  </si>
  <si>
    <t xml:space="preserve">Medi 20 ³ </t>
  </si>
  <si>
    <t xml:space="preserve">Hydref 20 ³ </t>
  </si>
  <si>
    <t xml:space="preserve">Tachwedd 20 ³ </t>
  </si>
  <si>
    <t xml:space="preserve">Rhagfyr 20 ³ </t>
  </si>
  <si>
    <t xml:space="preserve">Ionawr 21 ³ </t>
  </si>
  <si>
    <t xml:space="preserve">Chwefror 21 ³ </t>
  </si>
  <si>
    <t xml:space="preserve">Mawrth 21 ³ </t>
  </si>
  <si>
    <t xml:space="preserve">Ebrill 21 ³ </t>
  </si>
  <si>
    <t>Mai 21 ³ (r)</t>
  </si>
  <si>
    <t>Mehefin 21 ³ (r)</t>
  </si>
  <si>
    <t>Gorffenaf 21 ³ (r)</t>
  </si>
  <si>
    <t>Awst 21 ³ (p)</t>
  </si>
  <si>
    <t>Mae trawsgludo / trosglwyddo perchnogaeth yn cynnwys nifer bach o drafodiadau sydd yn y categori ‘Arall’.</t>
  </si>
  <si>
    <t>Mae'r gwerthoedd yn y tabl hwn wedi cael eu talgrynnu i'r £1 miliwn agosaf. Mae’r cyfanswm wedi’i gyfrifo ar sail y gwerthoedd heb eu talgrynnu.</t>
  </si>
  <si>
    <t xml:space="preserve">*    </t>
  </si>
  <si>
    <t>Tabl 3: Nifer y trafodiadau preswyl, y dreth sy’n ddyledus ar yr eiddo hynny a gwerth yr eiddo a drethwyd, yn ôl band treth breswyl a dyddiad dod i rym</t>
  </si>
  <si>
    <t>Trafodiadau yn ôl band treth breswyl (nifer) ¹</t>
  </si>
  <si>
    <t>Treth yn ddyledus yn ôl bandiau treth amhreswyl (£ miliwn) ²</t>
  </si>
  <si>
    <t>Dros £1.5m</t>
  </si>
  <si>
    <t>Cyfanswm ⁴</t>
  </si>
  <si>
    <t>*</t>
  </si>
  <si>
    <t xml:space="preserve">Ebrill - Mehefin 20 ⁵ </t>
  </si>
  <si>
    <t xml:space="preserve">Gorffenaf - Medi 20 ⁵ </t>
  </si>
  <si>
    <t xml:space="preserve">Hydref - Rhagfyr 20 ⁵ </t>
  </si>
  <si>
    <t xml:space="preserve">Ionawr - Mawrth 21 ⁵ </t>
  </si>
  <si>
    <t>Ebrill - Mehefin 21 ⁵ (r)</t>
  </si>
  <si>
    <t xml:space="preserve">Ebrill 20 ⁵ </t>
  </si>
  <si>
    <t xml:space="preserve">Mai 20 ⁵ </t>
  </si>
  <si>
    <t xml:space="preserve">Mehefin 20 ⁵ </t>
  </si>
  <si>
    <t xml:space="preserve">Gorffenaf 20 ⁵ </t>
  </si>
  <si>
    <t xml:space="preserve">Awst 20 ⁵ </t>
  </si>
  <si>
    <t xml:space="preserve">Medi 20 ⁵ </t>
  </si>
  <si>
    <t xml:space="preserve">Hydref 20 ⁵ </t>
  </si>
  <si>
    <t xml:space="preserve">Tachwedd 20 ⁵ </t>
  </si>
  <si>
    <t xml:space="preserve">Rhagfyr 20 ⁵ </t>
  </si>
  <si>
    <t xml:space="preserve">Ionawr 21 ⁵ </t>
  </si>
  <si>
    <t xml:space="preserve">Chwefror 21 ⁵ </t>
  </si>
  <si>
    <t xml:space="preserve">Mawrth 21 ⁵ </t>
  </si>
  <si>
    <t xml:space="preserve">Ebrill 21 ⁵ </t>
  </si>
  <si>
    <t>Mai 21 ⁵ (r)</t>
  </si>
  <si>
    <t>Mehefin 21 ⁵ (r)</t>
  </si>
  <si>
    <t>Gorffenaf 21 ⁵ (r)</t>
  </si>
  <si>
    <t>Awst 21 ⁵ (p)</t>
  </si>
  <si>
    <t xml:space="preserve">Mae'r gwerthoedd yn y tabl hwn wedi cael eu talgrynnu i'r 10 agosaf. Sylwch fod y tabl hwn yn cynnwys trafodiadau les preswyl. </t>
  </si>
  <si>
    <t>Mae'r gwerthoedd yn y tabl hwn wedi cael eu talgrynnu i'r £0.1 miliwn agosaf. Sylwch fod y tabl hwn yn 
cynnwys y dreth sy'n ddyledus ar drafodiadau les preswyl.</t>
  </si>
  <si>
    <t>Mae’r cyfanswm wedi’i gyfrifo ar sail y gwerthoedd heb eu talgrynnu.</t>
  </si>
  <si>
    <t>Yw gwerth sydd heb fod yn ddigon mawr i’w gyflwyno ac sydd wedi cael ei atal.</t>
  </si>
  <si>
    <t>£1,000,001 - £2m</t>
  </si>
  <si>
    <t>Rental value</t>
  </si>
  <si>
    <t xml:space="preserve">~     </t>
  </si>
  <si>
    <t xml:space="preserve">*     </t>
  </si>
  <si>
    <t xml:space="preserve">       </t>
  </si>
  <si>
    <t>Tabl 4: Nifer y trafodiadau amrheswyl, y dreth sy’n ddyledus ar yr eiddo hynny a gwerth yr eiddo a drethwyd, yn ôl gwerth a dyddiad dod i rym ⁷</t>
  </si>
  <si>
    <t xml:space="preserve">Trafodiadau (nifer) </t>
  </si>
  <si>
    <t xml:space="preserve">Treth yn ddyledus (£ miliwn) </t>
  </si>
  <si>
    <t>Gwerth rhent ar gyfer lesoedd amhreswyl a roddwyd o’r newydd ⁵</t>
  </si>
  <si>
    <t xml:space="preserve">Hyd at a gan gynnwys £150,000 </t>
  </si>
  <si>
    <t>Dros £2m</t>
  </si>
  <si>
    <t>Dim premiwm wedi ei dalu  ²</t>
  </si>
  <si>
    <t>Premiwm wedi ei dalu  ² ³</t>
  </si>
  <si>
    <t>Cyfanswm ³ ⁴</t>
  </si>
  <si>
    <t>Cyfanswm  ⁴ ⁵</t>
  </si>
  <si>
    <t>~</t>
  </si>
  <si>
    <t xml:space="preserve">Ebrill - Mehefin 20 ⁶ </t>
  </si>
  <si>
    <t xml:space="preserve">Gorffenaf - Medi 20 ⁶ </t>
  </si>
  <si>
    <t xml:space="preserve">Hydref - Rhagfyr 20 ⁶ </t>
  </si>
  <si>
    <t xml:space="preserve">Ionawr - Mawrth 21 ⁶ </t>
  </si>
  <si>
    <t>Ebrill - Mehefin 21 ⁶ (r)</t>
  </si>
  <si>
    <t xml:space="preserve">Ebrill 20 ⁶ </t>
  </si>
  <si>
    <t xml:space="preserve">Mai 20 ⁶ </t>
  </si>
  <si>
    <t xml:space="preserve">Mehefin 20 ⁶ </t>
  </si>
  <si>
    <t xml:space="preserve">Gorffenaf 20 ⁶ </t>
  </si>
  <si>
    <t xml:space="preserve">Awst 20 ⁶ </t>
  </si>
  <si>
    <t xml:space="preserve">Medi 20 ⁶ </t>
  </si>
  <si>
    <t xml:space="preserve">Hydref 20 ⁶ </t>
  </si>
  <si>
    <t xml:space="preserve">Tachwedd 20 ⁶ </t>
  </si>
  <si>
    <t xml:space="preserve">Rhagfyr 20 ⁶ </t>
  </si>
  <si>
    <t xml:space="preserve">Ionawr 21 ⁶ </t>
  </si>
  <si>
    <t xml:space="preserve">Chwefror 21 ⁶ </t>
  </si>
  <si>
    <t xml:space="preserve">Mawrth 21 ⁶ </t>
  </si>
  <si>
    <t xml:space="preserve">Ebrill 21 ⁶ </t>
  </si>
  <si>
    <t>Mai 21 ⁶ (r)</t>
  </si>
  <si>
    <t>Mehefin 21 ⁶ (r)</t>
  </si>
  <si>
    <t>Gorffenaf 21 ⁶ (r)</t>
  </si>
  <si>
    <t>Awst 21 ⁶ (p)</t>
  </si>
  <si>
    <t>Mae'r trafodiadau yn y tabl hwn wedi cael eu talgrynnu i'r 10 agosaf. Mae treth yn ddyledus yn y tabl hwn wedi cael eu talgrynnu i'r £0.1 miliwn agosaf. Mae'r gwerthoedd yn y tabl hwn wedi cael eu talgrynnu i'r £1 miliwn agosaf.</t>
  </si>
  <si>
    <t>Disgrifir y term 'premiwm' yn fwy cywir fel 'ystyriaeth heblaw rhent'. Yn y rhan fwyaf o achosion, bydd y premiwm a delir ar ffurf gwerth arian parod, ond gallai fod ar ffurf arall.</t>
  </si>
  <si>
    <t>Noder bod prydlesi sydd newydd gael eu rhoi, sydd â phremiwm a dalwyd a gwerth rhent, yn cael eu cyfrif ddwywaith yn rhan trafodiadau’r tabl. Gan hynny, dim ond y pum colofn gyntaf yn rhan trafodiadau’r tabl sy'n adio i roi’r cyfanswm.</t>
  </si>
  <si>
    <t>Gall lesoedd amhreswyl sydd wedi’u rhoi o’r newydd fod â naill ai gwerth premiwm, gwerth rhent neu'r ddau (caiff y term 'premiwm' ei ddisgrifio'n fwy cywir fel 'cydnabyddiaeth heblaw am rent'). Y gwerth rhent yw gwerth net presennol (NPV) y rhenti. Yn y tabl hwn, dim ond yr elfen bremiwm sy'n cael ei chynnwys yn y golofn 'cyfanswm gwerth yr eiddo sydd wedi'i drethu'. Dangosir y gwerth rhent ar wahân yn y golofn i'r dde o'r cyfanswm. Ni ddylid ychwanegu'r gwerth rhent at gyfanswm gwerth yr eiddo sydd wedi’i drethu, gan eu bod yn gysyniadau gwahanol.</t>
  </si>
  <si>
    <t>Yn y datganiad blaenorol, nodwyd na wnaeth mwy na 10 trafodyn a oedd yn effeithiol ym mis Rhagfyr 2020 ddisgyn i'r band 'Hyd at a chan gynnwys £150,000' yn hytrach na'r band '£150,001 - £250,000' oherwydd y newid mewn cyfraddau dibreswyl a weithredwyd ar 22 Rhagfyr 2020. Effeithiwyd ar 70 o drafodion eraill ym mis Ionawr a mis Chwefror 2021 hefyd gan y mater hwn pan gânt eu dangos yn ein datganiadau data yn unig diweddar. Fodd bynnag, yn y datganiad hwn rydym wedi gwahanu'r band '£150,001 i £250,000' i'r ddau a ddangosir sydd wedi datrys y mater hwn. Dylid nodi bod trafodion yn y band newydd '£150,001 i £225,000' wedi bod yn destun cyfradd dreth o 0% ers 22 Rhagfyr 2020 (1% gynt).  Am ragor o wybodaeth, gweler https://llyw.cymru/newidiadau-i-gyfraddau-bandiau-treth-trafodiadau-tir-rhagfyr-2020</t>
  </si>
  <si>
    <t>Yn cynrychioli gwerth sy’n talgrynnu i 0, ond sydd heb fod yn 0.</t>
  </si>
  <si>
    <t>Yn cynrychioli gwerth a ataliwyd gan fod y dreth sy’n daladwy ar gyfer nifer fechan o drafodiadau yn cyfrannu at y rhan fwyaf o werth y gell (goruchafiaeth).</t>
  </si>
  <si>
    <t>2018-19 (r)</t>
  </si>
  <si>
    <t>Tabl 5: Nifer a gwerth unrhyw ryddhad treth a gyhoeddwyd erbyn y dyddiad dod i rym ¹ ²</t>
  </si>
  <si>
    <t>Trafodiadau a ryddhawyd</t>
  </si>
  <si>
    <t>Gwerth y dreth a ryddhawyd (£ miliwn)</t>
  </si>
  <si>
    <t>Amhreswyl  ³</t>
  </si>
  <si>
    <t>Ebrill - Mehefin 18 (r)</t>
  </si>
  <si>
    <t>Gorffenaf - Medi 18 (r)</t>
  </si>
  <si>
    <t>Hydref - Rhagfyr 18 (r)</t>
  </si>
  <si>
    <t>Ionawr - Mawrth 19 (r)</t>
  </si>
  <si>
    <t>2019-20 (r)</t>
  </si>
  <si>
    <t>Ebrill - Mehefin 19 (r)</t>
  </si>
  <si>
    <t>Gorffenaf - Medi 19 (r)</t>
  </si>
  <si>
    <t>Hydref - Rhagfyr 19 (r)</t>
  </si>
  <si>
    <t>Ionawr - Mawrth 20 (r)</t>
  </si>
  <si>
    <t>2020-21  ⁵(r)</t>
  </si>
  <si>
    <t>Ebrill - Mehefin 20 ⁵ (r)</t>
  </si>
  <si>
    <t>Gorffenaf - Medi 20 ⁵ (r)</t>
  </si>
  <si>
    <t>Hydref - Rhagfyr 20 ⁵ (r)</t>
  </si>
  <si>
    <t>Ionawr - Mawrth 21 ⁵ (r)</t>
  </si>
  <si>
    <t>2020-21  ⁵ (p)</t>
  </si>
  <si>
    <t>Ebrill - Mehefin 21 ⁵ (p)</t>
  </si>
  <si>
    <t>Mae'r gwerthoedd yn y tabl hwn wedi cael eu talgrynnu i'r 10 trafodiad agosaf a’r £0.1 miliwn agosaf o dreth a ryddhawyd.</t>
  </si>
  <si>
    <t>Yn blaenorol, gwnaethom hepgor trafodiadau cysylltiol a thrafodiadau wedi’u rhyddhau o’r set data hwn. Roedd hyn er mwyn i ni allu gwneud dadansoddiad pellach o'r trafodiadau hyn. Rydym bellach wedi cynnal y dadansoddiad hwn ac mae gennym lefel resymol o hyder yn ansawdd y data hyn. Rydym bellach wedi ychwanegu trafodiadau cysylltiol a thrafodiadau wedi’u rhyddhau yn y set data hwn, gan adolygu'r holl ddata yn ôl i Ebrill 2018. Mae hyn wedi ychwanegu tua 60 i 70 o drafodiadau a ryddhawyd i bob chwarter, a chyfartaledd o £4 miliwn i £5 miliwn i bob chwarter yn rhyddhadau.</t>
  </si>
  <si>
    <t>Mae’r categori ‘eiddo amhreswyl’ yn cynnwys eiddo nad ydynt yn gyfan gwbl breswyl (hy y rheini sy’n cynnwys elfennau preswyl a masnachol).</t>
  </si>
  <si>
    <t>Tabl 5a: Nifer y trafodaiadau a dderbyniasant ryddhad na gafodd effaith ar y dreth oedd yn ddyledus¹ ²</t>
  </si>
  <si>
    <t>Amhreswyl ³</t>
  </si>
  <si>
    <t xml:space="preserve">Ionawr - Mawrth 20  (r) </t>
  </si>
  <si>
    <t>2020-21 ⁵ (r)</t>
  </si>
  <si>
    <t>2021-22 ⁵ (p)</t>
  </si>
  <si>
    <t>Tabl 6: Nifer a gwerth unrhyw ad-daliadau treth a gyhoeddwyd erbyn y dyddiad dod i rym ¹</t>
  </si>
  <si>
    <t>Ad-daliadau 
(£ miliwn)</t>
  </si>
  <si>
    <t>2020-21 (r)</t>
  </si>
  <si>
    <t>Ebrill - Mehefin 20 (r)</t>
  </si>
  <si>
    <t>Gorffenaf - Medi 20 (r)</t>
  </si>
  <si>
    <t>Hydref - Rhagfyr 20 (r)</t>
  </si>
  <si>
    <t>Ionawr - Mawrth 21 (r)</t>
  </si>
  <si>
    <t>Ebrill - Mehefin 21 (r)</t>
  </si>
  <si>
    <t>Ebrill 18 (r)</t>
  </si>
  <si>
    <t>Mai 18 (r)</t>
  </si>
  <si>
    <t>Mehefin 18 (r)</t>
  </si>
  <si>
    <t>Gorffenaf 18 (r)</t>
  </si>
  <si>
    <t>Awst 18 (r)</t>
  </si>
  <si>
    <t>Medi 18 (r)</t>
  </si>
  <si>
    <t>Hydref 18 (r)</t>
  </si>
  <si>
    <t>Tachwedd 18 (r)</t>
  </si>
  <si>
    <t>Rhagfyr 18 (r)</t>
  </si>
  <si>
    <t>Ionawr 19 (r)</t>
  </si>
  <si>
    <t>Chwefror 19 (r)</t>
  </si>
  <si>
    <t>Mawrth 19 (r)</t>
  </si>
  <si>
    <t>Ebrill 19 (r)</t>
  </si>
  <si>
    <t>Mai 19 (r)</t>
  </si>
  <si>
    <t>Mehefin 19 (r)</t>
  </si>
  <si>
    <t>Gorffenaf 19 (r)</t>
  </si>
  <si>
    <t>Awst 19 (r)</t>
  </si>
  <si>
    <t>Medi 19 (r)</t>
  </si>
  <si>
    <t>Hydref 19 (r)</t>
  </si>
  <si>
    <t>Tachwedd 19 (r)</t>
  </si>
  <si>
    <t>Rhagfyr 19 (r)</t>
  </si>
  <si>
    <t>Ionawr 20 (r)</t>
  </si>
  <si>
    <t>Chwefror 20 (r)</t>
  </si>
  <si>
    <t>Mawrth 20 (r)</t>
  </si>
  <si>
    <t>Ebrill 20 (r)</t>
  </si>
  <si>
    <t>Mai 20 (r)</t>
  </si>
  <si>
    <t>Mehefin 20 (r)</t>
  </si>
  <si>
    <t>Gorffenaf 20 (r)</t>
  </si>
  <si>
    <t>Awst 20 (r)</t>
  </si>
  <si>
    <t>Medi 20 (r)</t>
  </si>
  <si>
    <t>Hydref 20 (r)</t>
  </si>
  <si>
    <t>Tachwedd 20 (r)</t>
  </si>
  <si>
    <t>Rhagfyr 20 (r)</t>
  </si>
  <si>
    <t>Ionawr 21 (r)</t>
  </si>
  <si>
    <t>Chwefror 21 (r)</t>
  </si>
  <si>
    <t>Mawrth 21 (r)</t>
  </si>
  <si>
    <t>Ebrill 21 (r)</t>
  </si>
  <si>
    <t>Mai 21 (r)</t>
  </si>
  <si>
    <t>Mehefin 21 (r)</t>
  </si>
  <si>
    <t>Gorffenaf 21 (r)</t>
  </si>
  <si>
    <t>Awst 21 (p)</t>
  </si>
  <si>
    <t>Mae'r gwerthoedd yn y tabl hwn wedi cael eu talgrynnu i'r 10 trafodiad agosaf a’r £0.1 miliwn agosaf o dreth ad-daliadau.</t>
  </si>
  <si>
    <t>Nid yw’r gwerth hwn yn ddigon mawr i’w gyflwyno ac mae wedi cael ei atal.</t>
  </si>
  <si>
    <t>Tabl 6a: Nifer a gwerth ad-daliadau preswyl cyfradd uwch yn ôl cyfnod o amser (sail arian parod) ¹</t>
  </si>
  <si>
    <t>Ad-daliadau preswyl cyfradd uwch</t>
  </si>
  <si>
    <t>Cyfanswm gwerth (£ miliwn) ²</t>
  </si>
  <si>
    <t xml:space="preserve">Ebrill - Mehefin 20 </t>
  </si>
  <si>
    <t xml:space="preserve">Gorffenaf - Medi 20 </t>
  </si>
  <si>
    <t xml:space="preserve">Hydref - Rhagfyr 20 </t>
  </si>
  <si>
    <t xml:space="preserve">Ionawr - Mawrth 21 </t>
  </si>
  <si>
    <t xml:space="preserve">Ebrill - Mehefin 21 </t>
  </si>
  <si>
    <t xml:space="preserve">Ebrill 20 </t>
  </si>
  <si>
    <t xml:space="preserve">Mai 20 </t>
  </si>
  <si>
    <t xml:space="preserve">Mehefin 20 </t>
  </si>
  <si>
    <t xml:space="preserve">Gorffenaf 20 </t>
  </si>
  <si>
    <t xml:space="preserve">Awst 20 </t>
  </si>
  <si>
    <t xml:space="preserve">Medi 20 </t>
  </si>
  <si>
    <t xml:space="preserve">Hydref 20 </t>
  </si>
  <si>
    <t xml:space="preserve">Tachwedd 20 </t>
  </si>
  <si>
    <t xml:space="preserve">Rhagfyr 20 </t>
  </si>
  <si>
    <t xml:space="preserve">Ionawr 21 </t>
  </si>
  <si>
    <t xml:space="preserve">Chwefror 21 </t>
  </si>
  <si>
    <t xml:space="preserve">Mawrth 21 </t>
  </si>
  <si>
    <t xml:space="preserve">Ebrill 21 </t>
  </si>
  <si>
    <t xml:space="preserve">Mai 21 </t>
  </si>
  <si>
    <t xml:space="preserve">Mehefin 21 </t>
  </si>
  <si>
    <t xml:space="preserve">Gorffenaf 21 </t>
  </si>
  <si>
    <t xml:space="preserve">Awst 21 </t>
  </si>
  <si>
    <t>Mae'r gwerthoedd yn y tabl hwn wedi cael eu talgrynnu i'r 10 trafodiad agosaf a’r £0.1 miliwn agosaf o dreth ad-daliadau. Dyma’r swm o arian a gafodd ei ad-dalu gan ACC yn ystod y mis a restrwyd, yn hytrach na’r dyddiad y mae'r trafodiad yn dod i rym.</t>
  </si>
  <si>
    <t>Mewn nifer fach o achosion, nid oes unrhyw arian wedi cyfnewid dwylo gan nad oedd yr atebolrwydd gwreiddiol wedi’i dalu ar adeg yr ad-daliad. Yn yr achosion hyn, gwnaethpwyd addasiad i ffigwr yr arian parod i’w ychwanegu at werth damcaniaethol yr ad-daliad.</t>
  </si>
  <si>
    <t>Tabl 7: Treth Trafodiadau Tir a dalwyd i Awdurdod Cyllid Cymru¹</t>
  </si>
  <si>
    <t xml:space="preserve">Ebrill - Mehefin 20 ² </t>
  </si>
  <si>
    <t xml:space="preserve">Gorffenaf - Medi 20 ² </t>
  </si>
  <si>
    <t xml:space="preserve">Hydref - Rhagfyr 20 ² </t>
  </si>
  <si>
    <t xml:space="preserve">Ionawr - Mawrth 21 ² </t>
  </si>
  <si>
    <t xml:space="preserve">Ebrill - Mehefin 21 ² </t>
  </si>
  <si>
    <t xml:space="preserve">Ebrill 20 ² </t>
  </si>
  <si>
    <t xml:space="preserve">Mai 20 ² </t>
  </si>
  <si>
    <t xml:space="preserve">Mehefin 20 ² </t>
  </si>
  <si>
    <t xml:space="preserve">Gorffenaf 20 ² </t>
  </si>
  <si>
    <t xml:space="preserve">Awst 20 ² </t>
  </si>
  <si>
    <t xml:space="preserve">Medi 20 ² </t>
  </si>
  <si>
    <t xml:space="preserve">Hydref 20 ² </t>
  </si>
  <si>
    <t xml:space="preserve">Tachwedd 20 ² </t>
  </si>
  <si>
    <t xml:space="preserve">Rhagfyr 20 ² </t>
  </si>
  <si>
    <t xml:space="preserve">Ionawr 21 ² </t>
  </si>
  <si>
    <t xml:space="preserve">Chwefror 21 ² </t>
  </si>
  <si>
    <t xml:space="preserve">Mawrth 21 ² </t>
  </si>
  <si>
    <t xml:space="preserve">Ebrill 21 ² </t>
  </si>
  <si>
    <t xml:space="preserve">Mai 21 ² </t>
  </si>
  <si>
    <t xml:space="preserve">Mehefin 21 ² </t>
  </si>
  <si>
    <t xml:space="preserve">Gorffenaf 21 ² </t>
  </si>
  <si>
    <t xml:space="preserve">Awst 21 ² </t>
  </si>
  <si>
    <t>Mae'r gwerthoedd yn y tabl hwn wedi cael eu talgrynnu i'r £0.1 miliwn agosaf, a'r £1 miliwn agosaf ar gyfer trafodiadau ychwanegol gyda manylion cyfyngedig.</t>
  </si>
  <si>
    <t>Start release point</t>
  </si>
  <si>
    <t>End release point</t>
  </si>
  <si>
    <t>Tabl A1: Amcangyfrifon trafodiadau hysbysadwy a adroddwyd: Pob trafodiadau</t>
  </si>
  <si>
    <t>Dyddiad effeithiol (mis)</t>
  </si>
  <si>
    <t>Amcangyfrif</t>
  </si>
  <si>
    <t>% Newid Rhwng Amcangyfrifon</t>
  </si>
  <si>
    <t>Pob trafodiadau</t>
  </si>
  <si>
    <t>Yn Gyntaf</t>
  </si>
  <si>
    <t>Yn Ail</t>
  </si>
  <si>
    <t>Yn Drydydd</t>
  </si>
  <si>
    <t>1af i 2il</t>
  </si>
  <si>
    <t>2il i 3ydd</t>
  </si>
  <si>
    <t>Pob preswyl</t>
  </si>
  <si>
    <t>Ebrill 18</t>
  </si>
  <si>
    <t>Preswyl cyfraddau uwch</t>
  </si>
  <si>
    <t>Mai 18</t>
  </si>
  <si>
    <t>Amrheswyl</t>
  </si>
  <si>
    <t>Mehefin 18</t>
  </si>
  <si>
    <t>Gorffenaf 18</t>
  </si>
  <si>
    <t>Awst 18</t>
  </si>
  <si>
    <t>Medi 18</t>
  </si>
  <si>
    <t>Hydref 18</t>
  </si>
  <si>
    <t>Tachwedd 18</t>
  </si>
  <si>
    <t>Rhagfyr 18</t>
  </si>
  <si>
    <t>Ionawr 19</t>
  </si>
  <si>
    <t>Chwefror 19</t>
  </si>
  <si>
    <t>Mawrth 19</t>
  </si>
  <si>
    <t>Ebrill 19</t>
  </si>
  <si>
    <t>Mai 19</t>
  </si>
  <si>
    <t>Mehefin 19</t>
  </si>
  <si>
    <t>Gorffenaf 19</t>
  </si>
  <si>
    <t>Awst 19</t>
  </si>
  <si>
    <t>Medi 19</t>
  </si>
  <si>
    <t>Hydref 19</t>
  </si>
  <si>
    <t>Tachwedd 19</t>
  </si>
  <si>
    <t>Rhagfyr 19</t>
  </si>
  <si>
    <t>Ionawr 20</t>
  </si>
  <si>
    <t>Chwefror 20</t>
  </si>
  <si>
    <t>Mawrth 20</t>
  </si>
  <si>
    <t>Ebrill 20</t>
  </si>
  <si>
    <t>Mai 20</t>
  </si>
  <si>
    <t>Mehefin 20</t>
  </si>
  <si>
    <t>Gorffenaf 20</t>
  </si>
  <si>
    <t>Awst 20</t>
  </si>
  <si>
    <t>Medi 20</t>
  </si>
  <si>
    <t>Hydref 20</t>
  </si>
  <si>
    <t>Tachwedd 20</t>
  </si>
  <si>
    <t>Rhagfyr 20</t>
  </si>
  <si>
    <t>Ionawr 21</t>
  </si>
  <si>
    <t>Chwefror 21</t>
  </si>
  <si>
    <t>Mawrth 21</t>
  </si>
  <si>
    <t>Ebrill 21</t>
  </si>
  <si>
    <t>Mai 21</t>
  </si>
  <si>
    <t>Mehefin 21</t>
  </si>
  <si>
    <t>Gorffenaf 21</t>
  </si>
  <si>
    <t>Awst 21</t>
  </si>
  <si>
    <t>Mae'r gwerthoedd yn y tabl hwn wedi cael eu talgrynnu i'r 10 trafodiad agosaf.</t>
  </si>
  <si>
    <t>Tabl A2: Amcangyfrifon treth yn ddyledus ar drafodiadau hysbysadwy a adroddwyd: Pob trafodiadau</t>
  </si>
  <si>
    <t>Mae'r dreth yn y tabl hwn wedi cael ei thalgrynnu i'r £0.1 miliwn agosaf.</t>
  </si>
  <si>
    <t>Dangosir y dreth sy’n ddyledus, net o unrhyw ad-daliadau a hawliwyd am bryniadau preswyl ar gyfraddau uwch (gweler y datganiad ystadegol a gyhoeddir ochr yn ochr â’r Atodiad hwn).</t>
  </si>
  <si>
    <t>Mae cywiriad wedi'i wneud i drafodiad amrheswyl sy'n effeithiol ym mis Ebrill 2019, y cofnodwyd yn anghywir ei fod yn fawr pan nad oedd hynny'n wir. Arweiniodd hyn at ddiwygio gostyngiad yn y dreth amrheswyl sy'n ddyledus yn y mis hwn.</t>
  </si>
  <si>
    <t>Refeniw ychwanegol o’r gyfradd uwch preswyl</t>
  </si>
  <si>
    <t xml:space="preserve">Nodwch mai dim ond refeniw ychwanegol o drafodiadau cyfradd uwch sydd yn y tabl hon. Nid yw'r tabl hon yn cynnwys elfen prif gyfradd trafodiadau cyfradd uwch. </t>
  </si>
  <si>
    <t>Dangosir y ffigyrau yn net o unrhyw ad-daliadau a hawliwyd am bryniadau preswyl ar gyfraddau uwch.</t>
  </si>
  <si>
    <t>TableA1Hide!A1</t>
  </si>
  <si>
    <t>CTORounded</t>
  </si>
  <si>
    <t>CRERounded</t>
  </si>
  <si>
    <t>CRHRounded</t>
  </si>
  <si>
    <t>CNRRounded</t>
  </si>
  <si>
    <t>TableA2Hide!A1</t>
  </si>
  <si>
    <t>DTORounded</t>
  </si>
  <si>
    <t>DRERounded</t>
  </si>
  <si>
    <t>DRHRounded</t>
  </si>
  <si>
    <t>DNRRounded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</si>
</sst>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4">
    <numFmt numFmtId="43" formatCode="_-* #,##0.00_-;\-* #,##0.00_-;_-* &quot;-&quot;??_-;_-@_-"/>
    <numFmt numFmtId="164" formatCode="0.0"/>
    <numFmt numFmtId="165" formatCode="d\.m;@"/>
    <numFmt numFmtId="166" formatCode="#,##0.0"/>
    <numFmt numFmtId="167" formatCode="#,##0_ ;\-#,##0\ "/>
    <numFmt numFmtId="169" formatCode="0.0%"/>
    <numFmt numFmtId="170" formatCode="_-* #,##0_-;\-* #,##0_-;_-* &quot;-&quot;??_-;_-@_-"/>
    <numFmt numFmtId="171" formatCode="_-* #,##0.0_-;\-* #,##0.0_-;_-* &quot;-&quot;??_-;_-@_-"/>
    <numFmt numFmtId="172" formatCode="#,##0.0000_ ;\-#,##0.0000\ "/>
    <numFmt numFmtId="173" formatCode="#,##0.00000_ ;\-#,##0.00000\ "/>
    <numFmt numFmtId="174" formatCode="#,##0.000_ ;\-#,##0.000\ "/>
    <numFmt numFmtId="176" formatCode="0.0000"/>
    <numFmt numFmtId="178" formatCode="0.000"/>
    <numFmt numFmtId="179" formatCode="#,##0.0_);\(#,##0.0\)"/>
  </numFmts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b/>
      <sz val="13"/>
      <name val="Arial"/>
      <family val="2"/>
    </font>
    <font>
      <b/>
      <sz val="14"/>
      <name val="Arial"/>
      <family val="2"/>
    </font>
    <font>
      <u/>
      <sz val="10"/>
      <name val="Arial"/>
      <family val="2"/>
    </font>
    <font>
      <b/>
      <sz val="10"/>
      <name val="Arial"/>
      <family val="2"/>
    </font>
    <font>
      <b/>
      <u/>
      <sz val="10"/>
      <name val="Arial"/>
      <family val="2"/>
    </font>
    <font>
      <b/>
      <sz val="12"/>
      <name val="Arial"/>
      <family val="2"/>
    </font>
    <font>
      <b/>
      <sz val="11"/>
      <name val="Arial"/>
      <family val="2"/>
    </font>
    <font>
      <b/>
      <sz val="12"/>
      <name val="Calibri"/>
      <family val="2"/>
      <scheme val="minor"/>
    </font>
    <font>
      <sz val="8"/>
      <name val="Arial"/>
      <family val="2"/>
    </font>
    <font>
      <b/>
      <u val="singleAccounting"/>
      <sz val="10"/>
      <name val="Arial"/>
      <family val="2"/>
    </font>
    <font>
      <vertAlign val="superscript"/>
      <sz val="10"/>
      <name val="Arial"/>
      <family val="2"/>
    </font>
    <font>
      <b/>
      <u val="singleAccounting"/>
      <sz val="8"/>
      <name val="Arial"/>
      <family val="2"/>
    </font>
    <font>
      <sz val="11"/>
      <name val="Calibri"/>
      <family val="2"/>
      <scheme val="minor"/>
    </font>
    <font>
      <u/>
      <sz val="11"/>
      <name val="Calibri"/>
      <family val="2"/>
      <scheme val="minor"/>
    </font>
    <font>
      <b/>
      <sz val="7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DE4BE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43" fontId="1" fillId="0" borderId="0" applyFont="0" applyFill="0" applyBorder="0" applyAlignment="0" applyProtection="0"/>
  </cellStyleXfs>
  <cellXfs count="184">
    <xf numFmtId="0" fontId="0" fillId="0" borderId="0" xfId="0"/>
    <xf numFmtId="0" fontId="3" fillId="2" borderId="0" xfId="0" applyFont="1" applyFill="1"/>
    <xf numFmtId="0" fontId="4" fillId="2" borderId="0" xfId="0" applyFont="1" applyFill="1" applyAlignment="1">
      <alignment horizontal="left" vertical="top" wrapText="1"/>
    </xf>
    <xf numFmtId="0" fontId="4" fillId="2" borderId="0" xfId="0" applyFont="1" applyFill="1" applyAlignment="1">
      <alignment horizontal="left" vertical="top" wrapText="1"/>
    </xf>
    <xf numFmtId="0" fontId="5" fillId="2" borderId="0" xfId="0" applyFont="1" applyFill="1" applyAlignment="1">
      <alignment vertical="top"/>
    </xf>
    <xf numFmtId="0" fontId="3" fillId="2" borderId="0" xfId="0" applyFont="1" applyFill="1" applyAlignment="1">
      <alignment horizontal="left"/>
    </xf>
    <xf numFmtId="0" fontId="3" fillId="2" borderId="0" xfId="0" applyFont="1" applyFill="1" applyAlignment="1">
      <alignment horizontal="left" wrapText="1"/>
    </xf>
    <xf numFmtId="0" fontId="3" fillId="2" borderId="0" xfId="0" applyFont="1" applyFill="1" applyAlignment="1">
      <alignment horizontal="left" wrapText="1"/>
    </xf>
    <xf numFmtId="0" fontId="3" fillId="2" borderId="0" xfId="0" applyFont="1" applyFill="1" applyAlignment="1">
      <alignment horizontal="left"/>
    </xf>
    <xf numFmtId="0" fontId="6" fillId="2" borderId="0" xfId="3" applyFont="1" applyFill="1" applyBorder="1"/>
    <xf numFmtId="0" fontId="7" fillId="2" borderId="0" xfId="0" applyFont="1" applyFill="1"/>
    <xf numFmtId="0" fontId="8" fillId="2" borderId="0" xfId="0" applyFont="1" applyFill="1" applyAlignment="1">
      <alignment horizontal="left"/>
    </xf>
    <xf numFmtId="0" fontId="7" fillId="2" borderId="0" xfId="0" applyFont="1" applyFill="1" applyAlignment="1">
      <alignment horizontal="left"/>
    </xf>
    <xf numFmtId="0" fontId="8" fillId="2" borderId="0" xfId="0" applyFont="1" applyFill="1"/>
    <xf numFmtId="0" fontId="3" fillId="0" borderId="0" xfId="0" applyFont="1"/>
    <xf numFmtId="0" fontId="9" fillId="0" borderId="0" xfId="0" applyFont="1"/>
    <xf numFmtId="0" fontId="10" fillId="2" borderId="0" xfId="0" applyFont="1" applyFill="1" applyAlignment="1">
      <alignment horizontal="left"/>
    </xf>
    <xf numFmtId="0" fontId="6" fillId="0" borderId="0" xfId="3" applyFont="1" applyAlignment="1">
      <alignment horizontal="left"/>
    </xf>
    <xf numFmtId="0" fontId="6" fillId="0" borderId="0" xfId="3" applyFont="1" applyAlignment="1">
      <alignment horizontal="left"/>
    </xf>
    <xf numFmtId="0" fontId="9" fillId="0" borderId="0" xfId="0" applyFont="1" applyAlignment="1">
      <alignment horizontal="left" wrapText="1"/>
    </xf>
    <xf numFmtId="0" fontId="11" fillId="0" borderId="0" xfId="0" applyFont="1" applyAlignment="1">
      <alignment horizontal="left" wrapText="1"/>
    </xf>
    <xf numFmtId="164" fontId="3" fillId="2" borderId="0" xfId="2" applyNumberFormat="1" applyFont="1" applyFill="1" applyAlignment="1">
      <alignment horizontal="left"/>
    </xf>
    <xf numFmtId="0" fontId="3" fillId="0" borderId="0" xfId="0" applyFont="1" applyAlignment="1">
      <alignment horizontal="right"/>
    </xf>
    <xf numFmtId="0" fontId="3" fillId="2" borderId="0" xfId="0" applyFont="1" applyFill="1" applyAlignment="1">
      <alignment horizontal="right"/>
    </xf>
    <xf numFmtId="0" fontId="3" fillId="2" borderId="0" xfId="0" applyFont="1" applyFill="1" applyAlignment="1">
      <alignment horizontal="right" wrapText="1"/>
    </xf>
    <xf numFmtId="165" fontId="3" fillId="0" borderId="0" xfId="0" applyNumberFormat="1" applyFont="1"/>
    <xf numFmtId="3" fontId="3" fillId="2" borderId="0" xfId="0" applyNumberFormat="1" applyFont="1" applyFill="1"/>
    <xf numFmtId="165" fontId="3" fillId="2" borderId="0" xfId="0" applyNumberFormat="1" applyFont="1" applyFill="1"/>
    <xf numFmtId="3" fontId="3" fillId="2" borderId="0" xfId="0" applyNumberFormat="1" applyFont="1" applyFill="1" applyAlignment="1">
      <alignment horizontal="left"/>
    </xf>
    <xf numFmtId="3" fontId="3" fillId="0" borderId="0" xfId="0" applyNumberFormat="1" applyFont="1" applyAlignment="1">
      <alignment horizontal="left"/>
    </xf>
    <xf numFmtId="0" fontId="6" fillId="2" borderId="0" xfId="3" applyFont="1" applyFill="1" applyAlignment="1">
      <alignment horizontal="left" vertical="center"/>
    </xf>
    <xf numFmtId="3" fontId="3" fillId="2" borderId="0" xfId="0" applyNumberFormat="1" applyFont="1" applyFill="1" applyAlignment="1">
      <alignment horizontal="right"/>
    </xf>
    <xf numFmtId="3" fontId="3" fillId="2" borderId="0" xfId="1" applyNumberFormat="1" applyFont="1" applyFill="1" applyBorder="1" applyAlignment="1" applyProtection="1">
      <alignment horizontal="right"/>
    </xf>
    <xf numFmtId="0" fontId="3" fillId="2" borderId="0" xfId="0" quotePrefix="1" applyFont="1" applyFill="1"/>
    <xf numFmtId="17" fontId="3" fillId="2" borderId="0" xfId="0" applyNumberFormat="1" applyFont="1" applyFill="1"/>
    <xf numFmtId="0" fontId="3" fillId="2" borderId="0" xfId="0" applyFont="1" applyFill="1" applyAlignment="1">
      <alignment vertical="center"/>
    </xf>
    <xf numFmtId="0" fontId="3" fillId="2" borderId="0" xfId="0" applyFont="1" applyFill="1" applyAlignment="1">
      <alignment wrapText="1"/>
    </xf>
    <xf numFmtId="164" fontId="3" fillId="2" borderId="0" xfId="0" applyNumberFormat="1" applyFont="1" applyFill="1" applyAlignment="1">
      <alignment horizontal="right"/>
    </xf>
    <xf numFmtId="166" fontId="3" fillId="2" borderId="0" xfId="1" applyNumberFormat="1" applyFont="1" applyFill="1" applyBorder="1" applyAlignment="1" applyProtection="1">
      <alignment horizontal="right"/>
    </xf>
    <xf numFmtId="164" fontId="3" fillId="2" borderId="0" xfId="0" applyNumberFormat="1" applyFont="1" applyFill="1"/>
    <xf numFmtId="0" fontId="3" fillId="2" borderId="0" xfId="0" applyFont="1" applyFill="1" applyAlignment="1">
      <alignment horizontal="left" vertical="center"/>
    </xf>
    <xf numFmtId="164" fontId="3" fillId="2" borderId="0" xfId="1" applyNumberFormat="1" applyFont="1" applyFill="1" applyBorder="1" applyAlignment="1" applyProtection="1">
      <alignment horizontal="right"/>
    </xf>
    <xf numFmtId="166" fontId="3" fillId="2" borderId="0" xfId="0" applyNumberFormat="1" applyFont="1" applyFill="1"/>
    <xf numFmtId="0" fontId="3" fillId="2" borderId="0" xfId="0" applyFont="1" applyFill="1" applyAlignment="1">
      <alignment horizontal="center" vertical="center"/>
    </xf>
    <xf numFmtId="0" fontId="6" fillId="2" borderId="0" xfId="3" applyFont="1" applyFill="1" applyAlignment="1">
      <alignment horizontal="left" vertical="center"/>
    </xf>
    <xf numFmtId="0" fontId="7" fillId="2" borderId="0" xfId="0" applyFont="1" applyFill="1" applyAlignment="1">
      <alignment horizontal="left"/>
    </xf>
    <xf numFmtId="0" fontId="13" fillId="2" borderId="1" xfId="0" applyFont="1" applyFill="1" applyBorder="1" applyAlignment="1">
      <alignment horizontal="center" wrapText="1"/>
    </xf>
    <xf numFmtId="0" fontId="13" fillId="2" borderId="1" xfId="0" applyFont="1" applyFill="1" applyBorder="1" applyAlignment="1">
      <alignment horizontal="center" wrapText="1"/>
    </xf>
    <xf numFmtId="0" fontId="13" fillId="2" borderId="1" xfId="0" applyFont="1" applyFill="1" applyBorder="1" applyAlignment="1">
      <alignment horizontal="center"/>
    </xf>
    <xf numFmtId="0" fontId="13" fillId="2" borderId="1" xfId="0" applyFont="1" applyFill="1" applyBorder="1" applyAlignment="1">
      <alignment horizontal="center"/>
    </xf>
    <xf numFmtId="0" fontId="13" fillId="2" borderId="0" xfId="0" applyFont="1" applyFill="1" applyAlignment="1">
      <alignment horizontal="center"/>
    </xf>
    <xf numFmtId="0" fontId="13" fillId="2" borderId="0" xfId="0" applyFont="1" applyFill="1" applyAlignment="1">
      <alignment horizontal="center"/>
    </xf>
    <xf numFmtId="0" fontId="13" fillId="2" borderId="0" xfId="0" applyFont="1" applyFill="1" applyAlignment="1">
      <alignment horizontal="center" wrapText="1"/>
    </xf>
    <xf numFmtId="0" fontId="13" fillId="2" borderId="0" xfId="0" applyFont="1" applyFill="1" applyAlignment="1">
      <alignment horizontal="center" wrapText="1"/>
    </xf>
    <xf numFmtId="0" fontId="15" fillId="2" borderId="0" xfId="0" applyFont="1" applyFill="1" applyAlignment="1">
      <alignment horizontal="center" wrapText="1"/>
    </xf>
    <xf numFmtId="0" fontId="13" fillId="3" borderId="0" xfId="0" applyFont="1" applyFill="1" applyAlignment="1">
      <alignment horizontal="center" wrapText="1"/>
    </xf>
    <xf numFmtId="0" fontId="12" fillId="2" borderId="0" xfId="0" applyFont="1" applyFill="1"/>
    <xf numFmtId="170" fontId="3" fillId="3" borderId="0" xfId="1" applyNumberFormat="1" applyFont="1" applyFill="1" applyBorder="1" applyAlignment="1" applyProtection="1">
      <alignment horizontal="right"/>
    </xf>
    <xf numFmtId="170" fontId="3" fillId="2" borderId="0" xfId="1" applyNumberFormat="1" applyFont="1" applyFill="1" applyBorder="1" applyAlignment="1" applyProtection="1">
      <alignment horizontal="right"/>
    </xf>
    <xf numFmtId="171" fontId="3" fillId="2" borderId="0" xfId="1" applyNumberFormat="1" applyFont="1" applyFill="1" applyBorder="1" applyAlignment="1" applyProtection="1">
      <alignment horizontal="right"/>
    </xf>
    <xf numFmtId="171" fontId="12" fillId="2" borderId="0" xfId="1" applyNumberFormat="1" applyFont="1" applyFill="1" applyBorder="1" applyAlignment="1" applyProtection="1">
      <alignment horizontal="right"/>
    </xf>
    <xf numFmtId="171" fontId="3" fillId="3" borderId="0" xfId="1" applyNumberFormat="1" applyFont="1" applyFill="1" applyBorder="1" applyAlignment="1" applyProtection="1">
      <alignment horizontal="right"/>
    </xf>
    <xf numFmtId="170" fontId="12" fillId="2" borderId="0" xfId="1" applyNumberFormat="1" applyFont="1" applyFill="1" applyBorder="1" applyAlignment="1" applyProtection="1">
      <alignment horizontal="right"/>
    </xf>
    <xf numFmtId="17" fontId="3" fillId="2" borderId="0" xfId="0" quotePrefix="1" applyNumberFormat="1" applyFont="1" applyFill="1"/>
    <xf numFmtId="17" fontId="3" fillId="2" borderId="0" xfId="0" applyNumberFormat="1" applyFont="1" applyFill="1" applyAlignment="1">
      <alignment horizontal="left" indent="2"/>
    </xf>
    <xf numFmtId="172" fontId="3" fillId="2" borderId="0" xfId="1" applyNumberFormat="1" applyFont="1" applyFill="1" applyBorder="1" applyAlignment="1" applyProtection="1">
      <alignment horizontal="right"/>
    </xf>
    <xf numFmtId="10" fontId="3" fillId="2" borderId="0" xfId="1" applyNumberFormat="1" applyFont="1" applyFill="1" applyBorder="1" applyAlignment="1" applyProtection="1">
      <alignment horizontal="right"/>
    </xf>
    <xf numFmtId="174" fontId="3" fillId="2" borderId="0" xfId="1" applyNumberFormat="1" applyFont="1" applyFill="1" applyBorder="1" applyAlignment="1" applyProtection="1">
      <alignment horizontal="right"/>
    </xf>
    <xf numFmtId="173" fontId="3" fillId="3" borderId="0" xfId="1" applyNumberFormat="1" applyFont="1" applyFill="1" applyBorder="1" applyAlignment="1" applyProtection="1">
      <alignment horizontal="right"/>
    </xf>
    <xf numFmtId="164" fontId="3" fillId="3" borderId="0" xfId="1" applyNumberFormat="1" applyFont="1" applyFill="1" applyBorder="1" applyAlignment="1" applyProtection="1">
      <alignment horizontal="right"/>
    </xf>
    <xf numFmtId="1" fontId="3" fillId="2" borderId="0" xfId="1" applyNumberFormat="1" applyFont="1" applyFill="1" applyBorder="1" applyAlignment="1" applyProtection="1">
      <alignment horizontal="right"/>
    </xf>
    <xf numFmtId="1" fontId="3" fillId="3" borderId="0" xfId="1" applyNumberFormat="1" applyFont="1" applyFill="1" applyBorder="1" applyAlignment="1" applyProtection="1">
      <alignment horizontal="right"/>
    </xf>
    <xf numFmtId="0" fontId="3" fillId="2" borderId="2" xfId="0" applyFont="1" applyFill="1" applyBorder="1"/>
    <xf numFmtId="170" fontId="3" fillId="2" borderId="2" xfId="1" applyNumberFormat="1" applyFont="1" applyFill="1" applyBorder="1" applyAlignment="1" applyProtection="1">
      <alignment horizontal="right"/>
    </xf>
    <xf numFmtId="171" fontId="3" fillId="2" borderId="2" xfId="1" applyNumberFormat="1" applyFont="1" applyFill="1" applyBorder="1" applyAlignment="1" applyProtection="1">
      <alignment horizontal="right"/>
    </xf>
    <xf numFmtId="0" fontId="14" fillId="2" borderId="0" xfId="0" quotePrefix="1" applyFont="1" applyFill="1" applyAlignment="1">
      <alignment horizontal="left"/>
    </xf>
    <xf numFmtId="0" fontId="14" fillId="2" borderId="0" xfId="0" quotePrefix="1" applyFont="1" applyFill="1" applyAlignment="1">
      <alignment horizontal="left" vertical="top" wrapText="1"/>
    </xf>
    <xf numFmtId="0" fontId="14" fillId="2" borderId="0" xfId="0" quotePrefix="1" applyFont="1" applyFill="1" applyAlignment="1">
      <alignment horizontal="left" vertical="top"/>
    </xf>
    <xf numFmtId="0" fontId="13" fillId="3" borderId="1" xfId="0" applyFont="1" applyFill="1" applyBorder="1" applyAlignment="1">
      <alignment horizontal="center" wrapText="1"/>
    </xf>
    <xf numFmtId="0" fontId="13" fillId="3" borderId="0" xfId="0" applyFont="1" applyFill="1" applyAlignment="1">
      <alignment horizontal="center" wrapText="1"/>
    </xf>
    <xf numFmtId="170" fontId="3" fillId="2" borderId="0" xfId="0" applyNumberFormat="1" applyFont="1" applyFill="1"/>
    <xf numFmtId="170" fontId="3" fillId="3" borderId="2" xfId="1" applyNumberFormat="1" applyFont="1" applyFill="1" applyBorder="1" applyAlignment="1" applyProtection="1">
      <alignment horizontal="right"/>
    </xf>
    <xf numFmtId="0" fontId="3" fillId="2" borderId="0" xfId="0" applyFont="1" applyFill="1" applyAlignment="1">
      <alignment vertical="top"/>
    </xf>
    <xf numFmtId="17" fontId="3" fillId="2" borderId="2" xfId="0" applyNumberFormat="1" applyFont="1" applyFill="1" applyBorder="1" applyAlignment="1">
      <alignment horizontal="left" indent="2"/>
    </xf>
    <xf numFmtId="0" fontId="16" fillId="2" borderId="0" xfId="0" applyFont="1" applyFill="1"/>
    <xf numFmtId="0" fontId="13" fillId="2" borderId="0" xfId="0" quotePrefix="1" applyFont="1" applyFill="1" applyAlignment="1">
      <alignment horizontal="center" wrapText="1"/>
    </xf>
    <xf numFmtId="0" fontId="7" fillId="2" borderId="0" xfId="0" applyFont="1" applyFill="1" applyAlignment="1">
      <alignment horizontal="center" vertical="center"/>
    </xf>
    <xf numFmtId="3" fontId="7" fillId="2" borderId="0" xfId="1" applyNumberFormat="1" applyFont="1" applyFill="1" applyBorder="1" applyAlignment="1" applyProtection="1">
      <alignment horizontal="right"/>
    </xf>
    <xf numFmtId="3" fontId="7" fillId="3" borderId="0" xfId="1" applyNumberFormat="1" applyFont="1" applyFill="1" applyBorder="1" applyAlignment="1" applyProtection="1">
      <alignment horizontal="right"/>
    </xf>
    <xf numFmtId="166" fontId="7" fillId="2" borderId="0" xfId="1" applyNumberFormat="1" applyFont="1" applyFill="1" applyBorder="1" applyAlignment="1" applyProtection="1">
      <alignment horizontal="right"/>
    </xf>
    <xf numFmtId="166" fontId="7" fillId="3" borderId="0" xfId="1" applyNumberFormat="1" applyFont="1" applyFill="1" applyBorder="1" applyAlignment="1" applyProtection="1">
      <alignment horizontal="right"/>
    </xf>
    <xf numFmtId="3" fontId="3" fillId="3" borderId="0" xfId="1" applyNumberFormat="1" applyFont="1" applyFill="1" applyBorder="1" applyAlignment="1" applyProtection="1">
      <alignment horizontal="right"/>
    </xf>
    <xf numFmtId="166" fontId="3" fillId="3" borderId="0" xfId="1" applyNumberFormat="1" applyFont="1" applyFill="1" applyBorder="1" applyAlignment="1" applyProtection="1">
      <alignment horizontal="right"/>
    </xf>
    <xf numFmtId="169" fontId="3" fillId="2" borderId="0" xfId="1" applyNumberFormat="1" applyFont="1" applyFill="1" applyBorder="1" applyAlignment="1" applyProtection="1">
      <alignment horizontal="right"/>
    </xf>
    <xf numFmtId="17" fontId="3" fillId="2" borderId="2" xfId="0" quotePrefix="1" applyNumberFormat="1" applyFont="1" applyFill="1" applyBorder="1"/>
    <xf numFmtId="3" fontId="3" fillId="2" borderId="2" xfId="1" applyNumberFormat="1" applyFont="1" applyFill="1" applyBorder="1" applyAlignment="1" applyProtection="1">
      <alignment horizontal="right"/>
    </xf>
    <xf numFmtId="3" fontId="3" fillId="3" borderId="2" xfId="1" applyNumberFormat="1" applyFont="1" applyFill="1" applyBorder="1" applyAlignment="1" applyProtection="1">
      <alignment horizontal="right"/>
    </xf>
    <xf numFmtId="166" fontId="3" fillId="2" borderId="2" xfId="1" applyNumberFormat="1" applyFont="1" applyFill="1" applyBorder="1" applyAlignment="1" applyProtection="1">
      <alignment horizontal="right"/>
    </xf>
    <xf numFmtId="166" fontId="3" fillId="3" borderId="2" xfId="1" applyNumberFormat="1" applyFont="1" applyFill="1" applyBorder="1" applyAlignment="1" applyProtection="1">
      <alignment horizontal="right"/>
    </xf>
    <xf numFmtId="0" fontId="14" fillId="2" borderId="0" xfId="0" quotePrefix="1" applyFont="1" applyFill="1" applyAlignment="1">
      <alignment horizontal="left" wrapText="1"/>
    </xf>
    <xf numFmtId="9" fontId="3" fillId="2" borderId="0" xfId="1" applyNumberFormat="1" applyFont="1" applyFill="1" applyBorder="1" applyAlignment="1" applyProtection="1">
      <alignment horizontal="right"/>
    </xf>
    <xf numFmtId="0" fontId="3" fillId="2" borderId="1" xfId="0" applyFont="1" applyFill="1" applyBorder="1"/>
    <xf numFmtId="3" fontId="3" fillId="3" borderId="0" xfId="0" applyNumberFormat="1" applyFont="1" applyFill="1" applyAlignment="1">
      <alignment horizontal="right"/>
    </xf>
    <xf numFmtId="0" fontId="3" fillId="3" borderId="0" xfId="0" applyFont="1" applyFill="1" applyAlignment="1">
      <alignment horizontal="right"/>
    </xf>
    <xf numFmtId="166" fontId="3" fillId="2" borderId="0" xfId="0" applyNumberFormat="1" applyFont="1" applyFill="1" applyAlignment="1">
      <alignment horizontal="right"/>
    </xf>
    <xf numFmtId="166" fontId="3" fillId="3" borderId="0" xfId="0" applyNumberFormat="1" applyFont="1" applyFill="1" applyAlignment="1">
      <alignment horizontal="right"/>
    </xf>
    <xf numFmtId="164" fontId="3" fillId="3" borderId="0" xfId="0" applyNumberFormat="1" applyFont="1" applyFill="1" applyAlignment="1">
      <alignment horizontal="right"/>
    </xf>
    <xf numFmtId="10" fontId="3" fillId="2" borderId="0" xfId="0" applyNumberFormat="1" applyFont="1" applyFill="1" applyAlignment="1">
      <alignment horizontal="right"/>
    </xf>
    <xf numFmtId="176" fontId="3" fillId="3" borderId="0" xfId="0" applyNumberFormat="1" applyFont="1" applyFill="1" applyAlignment="1">
      <alignment horizontal="right"/>
    </xf>
    <xf numFmtId="3" fontId="3" fillId="2" borderId="2" xfId="0" applyNumberFormat="1" applyFont="1" applyFill="1" applyBorder="1" applyAlignment="1">
      <alignment horizontal="right"/>
    </xf>
    <xf numFmtId="3" fontId="3" fillId="3" borderId="2" xfId="0" applyNumberFormat="1" applyFont="1" applyFill="1" applyBorder="1" applyAlignment="1">
      <alignment horizontal="right"/>
    </xf>
    <xf numFmtId="166" fontId="3" fillId="2" borderId="2" xfId="0" applyNumberFormat="1" applyFont="1" applyFill="1" applyBorder="1" applyAlignment="1">
      <alignment horizontal="right"/>
    </xf>
    <xf numFmtId="166" fontId="3" fillId="3" borderId="2" xfId="0" applyNumberFormat="1" applyFont="1" applyFill="1" applyBorder="1" applyAlignment="1">
      <alignment horizontal="right"/>
    </xf>
    <xf numFmtId="170" fontId="3" fillId="2" borderId="0" xfId="4" applyNumberFormat="1" applyFont="1" applyFill="1" applyBorder="1" applyAlignment="1" applyProtection="1">
      <alignment horizontal="right"/>
    </xf>
    <xf numFmtId="0" fontId="13" fillId="3" borderId="0" xfId="0" quotePrefix="1" applyFont="1" applyFill="1" applyAlignment="1">
      <alignment horizontal="center" wrapText="1"/>
    </xf>
    <xf numFmtId="170" fontId="7" fillId="2" borderId="0" xfId="1" applyNumberFormat="1" applyFont="1" applyFill="1" applyBorder="1" applyAlignment="1" applyProtection="1">
      <alignment horizontal="right"/>
    </xf>
    <xf numFmtId="167" fontId="7" fillId="3" borderId="0" xfId="1" applyNumberFormat="1" applyFont="1" applyFill="1" applyBorder="1" applyAlignment="1" applyProtection="1">
      <alignment horizontal="right"/>
    </xf>
    <xf numFmtId="164" fontId="7" fillId="2" borderId="0" xfId="1" applyNumberFormat="1" applyFont="1" applyFill="1" applyBorder="1" applyAlignment="1" applyProtection="1">
      <alignment horizontal="right"/>
    </xf>
    <xf numFmtId="164" fontId="7" fillId="3" borderId="0" xfId="1" applyNumberFormat="1" applyFont="1" applyFill="1" applyBorder="1" applyAlignment="1" applyProtection="1">
      <alignment horizontal="right"/>
    </xf>
    <xf numFmtId="167" fontId="3" fillId="3" borderId="0" xfId="1" applyNumberFormat="1" applyFont="1" applyFill="1" applyBorder="1" applyAlignment="1" applyProtection="1">
      <alignment horizontal="right"/>
    </xf>
    <xf numFmtId="17" fontId="7" fillId="2" borderId="0" xfId="0" applyNumberFormat="1" applyFont="1" applyFill="1"/>
    <xf numFmtId="0" fontId="3" fillId="2" borderId="2" xfId="0" applyFont="1" applyFill="1" applyBorder="1" applyAlignment="1">
      <alignment horizontal="left"/>
    </xf>
    <xf numFmtId="167" fontId="3" fillId="3" borderId="2" xfId="1" applyNumberFormat="1" applyFont="1" applyFill="1" applyBorder="1" applyAlignment="1" applyProtection="1">
      <alignment horizontal="right"/>
    </xf>
    <xf numFmtId="164" fontId="3" fillId="2" borderId="2" xfId="1" applyNumberFormat="1" applyFont="1" applyFill="1" applyBorder="1" applyAlignment="1" applyProtection="1">
      <alignment horizontal="right"/>
    </xf>
    <xf numFmtId="164" fontId="3" fillId="3" borderId="2" xfId="1" applyNumberFormat="1" applyFont="1" applyFill="1" applyBorder="1" applyAlignment="1" applyProtection="1">
      <alignment horizontal="right"/>
    </xf>
    <xf numFmtId="0" fontId="3" fillId="2" borderId="0" xfId="0" applyFont="1" applyFill="1" applyAlignment="1">
      <alignment horizontal="left" vertical="top" wrapText="1"/>
    </xf>
    <xf numFmtId="0" fontId="7" fillId="2" borderId="0" xfId="0" applyFont="1" applyFill="1" applyAlignment="1">
      <alignment horizontal="left" wrapText="1"/>
    </xf>
    <xf numFmtId="167" fontId="3" fillId="2" borderId="0" xfId="0" applyNumberFormat="1" applyFont="1" applyFill="1"/>
    <xf numFmtId="49" fontId="3" fillId="2" borderId="0" xfId="0" applyNumberFormat="1" applyFont="1" applyFill="1" applyAlignment="1">
      <alignment horizontal="right"/>
    </xf>
    <xf numFmtId="49" fontId="3" fillId="2" borderId="0" xfId="0" applyNumberFormat="1" applyFont="1" applyFill="1"/>
    <xf numFmtId="0" fontId="7" fillId="2" borderId="0" xfId="0" applyFont="1" applyFill="1" applyAlignment="1">
      <alignment horizontal="left" vertical="top" wrapText="1"/>
    </xf>
    <xf numFmtId="3" fontId="13" fillId="2" borderId="1" xfId="0" applyNumberFormat="1" applyFont="1" applyFill="1" applyBorder="1" applyAlignment="1">
      <alignment horizontal="center" wrapText="1"/>
    </xf>
    <xf numFmtId="49" fontId="13" fillId="2" borderId="1" xfId="0" applyNumberFormat="1" applyFont="1" applyFill="1" applyBorder="1" applyAlignment="1">
      <alignment horizontal="center" wrapText="1"/>
    </xf>
    <xf numFmtId="2" fontId="3" fillId="2" borderId="0" xfId="0" applyNumberFormat="1" applyFont="1" applyFill="1" applyAlignment="1">
      <alignment horizontal="right"/>
    </xf>
    <xf numFmtId="1" fontId="3" fillId="2" borderId="0" xfId="0" applyNumberFormat="1" applyFont="1" applyFill="1" applyAlignment="1">
      <alignment horizontal="right"/>
    </xf>
    <xf numFmtId="17" fontId="3" fillId="2" borderId="2" xfId="0" applyNumberFormat="1" applyFont="1" applyFill="1" applyBorder="1"/>
    <xf numFmtId="49" fontId="3" fillId="2" borderId="2" xfId="0" applyNumberFormat="1" applyFont="1" applyFill="1" applyBorder="1" applyAlignment="1">
      <alignment horizontal="right"/>
    </xf>
    <xf numFmtId="0" fontId="3" fillId="2" borderId="2" xfId="0" quotePrefix="1" applyFont="1" applyFill="1" applyBorder="1"/>
    <xf numFmtId="3" fontId="3" fillId="2" borderId="2" xfId="0" applyNumberFormat="1" applyFont="1" applyFill="1" applyBorder="1"/>
    <xf numFmtId="166" fontId="3" fillId="2" borderId="2" xfId="0" applyNumberFormat="1" applyFont="1" applyFill="1" applyBorder="1"/>
    <xf numFmtId="164" fontId="13" fillId="2" borderId="1" xfId="0" applyNumberFormat="1" applyFont="1" applyFill="1" applyBorder="1" applyAlignment="1">
      <alignment horizontal="center" wrapText="1"/>
    </xf>
    <xf numFmtId="164" fontId="3" fillId="2" borderId="2" xfId="0" applyNumberFormat="1" applyFont="1" applyFill="1" applyBorder="1"/>
    <xf numFmtId="0" fontId="3" fillId="2" borderId="0" xfId="0" applyFont="1" applyFill="1" applyAlignment="1">
      <alignment vertical="top" wrapText="1"/>
    </xf>
    <xf numFmtId="0" fontId="17" fillId="2" borderId="0" xfId="3" applyFont="1" applyFill="1" applyAlignment="1">
      <alignment horizontal="left"/>
    </xf>
    <xf numFmtId="0" fontId="7" fillId="2" borderId="0" xfId="0" applyFont="1" applyFill="1" applyAlignment="1">
      <alignment horizontal="left" vertical="top"/>
    </xf>
    <xf numFmtId="0" fontId="7" fillId="2" borderId="0" xfId="0" applyFont="1" applyFill="1" applyAlignment="1">
      <alignment horizontal="left" vertical="top"/>
    </xf>
    <xf numFmtId="0" fontId="13" fillId="2" borderId="0" xfId="0" applyFont="1" applyFill="1" applyAlignment="1">
      <alignment horizontal="center" vertical="center" wrapText="1"/>
    </xf>
    <xf numFmtId="17" fontId="3" fillId="2" borderId="0" xfId="1" quotePrefix="1" applyNumberFormat="1" applyFont="1" applyFill="1" applyBorder="1" applyAlignment="1" applyProtection="1">
      <alignment horizontal="right" vertical="center"/>
    </xf>
    <xf numFmtId="170" fontId="3" fillId="2" borderId="0" xfId="1" quotePrefix="1" applyNumberFormat="1" applyFont="1" applyFill="1" applyBorder="1" applyAlignment="1" applyProtection="1">
      <alignment vertical="center"/>
    </xf>
    <xf numFmtId="3" fontId="3" fillId="2" borderId="0" xfId="1" applyNumberFormat="1" applyFont="1" applyFill="1" applyBorder="1" applyAlignment="1" applyProtection="1">
      <alignment horizontal="right" vertical="center"/>
    </xf>
    <xf numFmtId="37" fontId="3" fillId="2" borderId="0" xfId="1" applyNumberFormat="1" applyFont="1" applyFill="1" applyBorder="1" applyAlignment="1" applyProtection="1">
      <alignment horizontal="right" vertical="center"/>
    </xf>
    <xf numFmtId="9" fontId="3" fillId="2" borderId="0" xfId="1" applyNumberFormat="1" applyFont="1" applyFill="1" applyBorder="1" applyAlignment="1" applyProtection="1">
      <alignment horizontal="right" vertical="center"/>
    </xf>
    <xf numFmtId="178" fontId="16" fillId="2" borderId="0" xfId="0" applyNumberFormat="1" applyFont="1" applyFill="1"/>
    <xf numFmtId="0" fontId="16" fillId="2" borderId="2" xfId="0" applyFont="1" applyFill="1" applyBorder="1"/>
    <xf numFmtId="170" fontId="3" fillId="2" borderId="2" xfId="1" quotePrefix="1" applyNumberFormat="1" applyFont="1" applyFill="1" applyBorder="1" applyAlignment="1" applyProtection="1">
      <alignment vertical="center"/>
    </xf>
    <xf numFmtId="0" fontId="3" fillId="2" borderId="2" xfId="0" applyFont="1" applyFill="1" applyBorder="1" applyAlignment="1">
      <alignment vertical="center"/>
    </xf>
    <xf numFmtId="170" fontId="3" fillId="2" borderId="2" xfId="1" applyNumberFormat="1" applyFont="1" applyFill="1" applyBorder="1" applyAlignment="1" applyProtection="1">
      <alignment horizontal="right" vertical="center"/>
    </xf>
    <xf numFmtId="0" fontId="18" fillId="2" borderId="0" xfId="0" applyFont="1" applyFill="1" applyAlignment="1">
      <alignment horizontal="right" vertical="top"/>
    </xf>
    <xf numFmtId="170" fontId="3" fillId="2" borderId="0" xfId="1" applyNumberFormat="1" applyFont="1" applyFill="1" applyBorder="1" applyAlignment="1" applyProtection="1">
      <alignment horizontal="left"/>
    </xf>
    <xf numFmtId="0" fontId="7" fillId="2" borderId="2" xfId="0" applyFont="1" applyFill="1" applyBorder="1" applyAlignment="1">
      <alignment horizontal="left"/>
    </xf>
    <xf numFmtId="0" fontId="7" fillId="2" borderId="0" xfId="0" applyFont="1" applyFill="1" applyAlignment="1">
      <alignment horizontal="left" vertical="top" wrapText="1"/>
    </xf>
    <xf numFmtId="179" fontId="3" fillId="2" borderId="0" xfId="1" applyNumberFormat="1" applyFont="1" applyFill="1" applyBorder="1" applyAlignment="1" applyProtection="1">
      <alignment horizontal="right" vertical="center"/>
    </xf>
    <xf numFmtId="0" fontId="18" fillId="2" borderId="0" xfId="0" applyFont="1" applyFill="1" applyAlignment="1">
      <alignment horizontal="left" vertical="top"/>
    </xf>
    <xf numFmtId="0" fontId="3" fillId="2" borderId="1" xfId="0" applyFont="1" applyFill="1" applyBorder="1" applyAlignment="1">
      <alignment horizontal="left" vertical="top"/>
    </xf>
    <xf numFmtId="0" fontId="7" fillId="2" borderId="0" xfId="0" applyFont="1" applyFill="1" applyAlignment="1">
      <alignment horizontal="left" wrapText="1"/>
    </xf>
    <xf numFmtId="0" fontId="7" fillId="2" borderId="2" xfId="0" applyFont="1" applyFill="1" applyBorder="1" applyAlignment="1">
      <alignment horizontal="left" wrapText="1"/>
    </xf>
    <xf numFmtId="0" fontId="3" fillId="2" borderId="1" xfId="0" applyFont="1" applyFill="1" applyBorder="1" applyAlignment="1">
      <alignment horizontal="left"/>
    </xf>
    <xf numFmtId="0" fontId="6" fillId="2" borderId="0" xfId="3" applyFont="1" applyFill="1" applyAlignment="1">
      <alignment horizontal="left"/>
    </xf>
    <xf numFmtId="0" fontId="16" fillId="4" borderId="0" xfId="0" applyFont="1" applyFill="1"/>
    <xf numFmtId="0" fontId="3" fillId="4" borderId="0" xfId="0" applyFont="1" applyFill="1"/>
    <xf numFmtId="0" fontId="7" fillId="2" borderId="0" xfId="0" applyFont="1" applyFill="1" applyAlignment="1">
      <alignment vertical="top"/>
    </xf>
    <xf numFmtId="17" fontId="3" fillId="2" borderId="0" xfId="1" quotePrefix="1" applyNumberFormat="1" applyFont="1" applyFill="1" applyBorder="1" applyAlignment="1" applyProtection="1">
      <alignment vertical="center"/>
    </xf>
    <xf numFmtId="17" fontId="16" fillId="4" borderId="0" xfId="0" applyNumberFormat="1" applyFont="1" applyFill="1"/>
    <xf numFmtId="17" fontId="3" fillId="2" borderId="0" xfId="1" quotePrefix="1" applyNumberFormat="1" applyFont="1" applyFill="1" applyBorder="1" applyAlignment="1" applyProtection="1"/>
    <xf numFmtId="37" fontId="3" fillId="2" borderId="0" xfId="1" applyNumberFormat="1" applyFont="1" applyFill="1" applyBorder="1" applyAlignment="1" applyProtection="1">
      <alignment horizontal="right"/>
    </xf>
    <xf numFmtId="0" fontId="18" fillId="2" borderId="1" xfId="0" applyFont="1" applyFill="1" applyBorder="1" applyAlignment="1">
      <alignment horizontal="right" vertical="top"/>
    </xf>
    <xf numFmtId="0" fontId="16" fillId="2" borderId="1" xfId="0" applyFont="1" applyFill="1" applyBorder="1"/>
    <xf numFmtId="170" fontId="3" fillId="2" borderId="1" xfId="1" applyNumberFormat="1" applyFont="1" applyFill="1" applyBorder="1" applyAlignment="1" applyProtection="1">
      <alignment horizontal="left"/>
    </xf>
    <xf numFmtId="0" fontId="13" fillId="2" borderId="1" xfId="0" applyFont="1" applyFill="1" applyBorder="1" applyAlignment="1">
      <alignment horizontal="centerContinuous" wrapText="1"/>
    </xf>
    <xf numFmtId="17" fontId="3" fillId="2" borderId="0" xfId="1" quotePrefix="1" applyNumberFormat="1" applyFont="1" applyFill="1" applyBorder="1" applyAlignment="1" applyProtection="1">
      <alignment horizontal="left" vertical="center"/>
    </xf>
    <xf numFmtId="17" fontId="3" fillId="2" borderId="0" xfId="1" quotePrefix="1" applyNumberFormat="1" applyFont="1" applyFill="1" applyBorder="1" applyAlignment="1" applyProtection="1">
      <alignment horizontal="left"/>
    </xf>
    <xf numFmtId="0" fontId="18" fillId="2" borderId="0" xfId="0" applyFont="1" applyFill="1" applyAlignment="1">
      <alignment horizontal="left" vertical="center"/>
    </xf>
    <xf numFmtId="179" fontId="3" fillId="2" borderId="0" xfId="1" applyNumberFormat="1" applyFont="1" applyFill="1" applyBorder="1" applyAlignment="1" applyProtection="1">
      <alignment horizontal="right"/>
    </xf>
    <xf numFmtId="0" fontId="3" fillId="2" borderId="1" xfId="0" applyFont="1" applyFill="1" applyBorder="1" applyAlignment="1">
      <alignment vertical="top"/>
    </xf>
  </cellXfs>
  <cellStyles count="5">
    <cellStyle name="Comma" xfId="1" builtinId="3"/>
    <cellStyle name="Comma 3" xfId="4" xr:uid="{8DC9BE6F-3CB9-46B7-8A65-EDE66617A638}"/>
    <cellStyle name="Hyperlink" xfId="3" builtinId="8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1.xml"/><Relationship Id="rId10" Type="http://schemas.openxmlformats.org/officeDocument/2006/relationships/worksheet" Target="worksheets/sheet10.xml"/><Relationship Id="rId19" Type="http://schemas.microsoft.com/office/2017/10/relationships/person" Target="persons/perso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harts/_rels/chart1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3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1831837453884698"/>
          <c:y val="0.2800698172222143"/>
          <c:w val="0.84837336824156351"/>
          <c:h val="0.44684042659224565"/>
        </c:manualLayout>
      </c:layout>
      <c:lineChart>
        <c:grouping val="standard"/>
        <c:varyColors val="0"/>
        <c:ser>
          <c:idx val="1"/>
          <c:order val="0"/>
          <c:tx>
            <c:strRef>
              <c:f>SiartData!$O$8</c:f>
              <c:strCache>
                <c:ptCount val="1"/>
                <c:pt idx="0">
                  <c:v>2019-20</c:v>
                </c:pt>
              </c:strCache>
            </c:strRef>
          </c:tx>
          <c:spPr>
            <a:ln w="25400" cap="rnd">
              <a:solidFill>
                <a:schemeClr val="accent4">
                  <a:lumMod val="90000"/>
                </a:schemeClr>
              </a:solidFill>
              <a:prstDash val="dash"/>
              <a:round/>
            </a:ln>
            <a:effectLst/>
          </c:spPr>
          <c:marker>
            <c:symbol val="none"/>
          </c:marker>
          <c:cat>
            <c:numRef>
              <c:f>SiartData!$J$9:$J$60</c:f>
              <c:numCache>
                <c:formatCode>d\.m;@</c:formatCode>
                <c:ptCount val="52"/>
                <c:pt idx="0">
                  <c:v>44282</c:v>
                </c:pt>
                <c:pt idx="1">
                  <c:v>44289</c:v>
                </c:pt>
                <c:pt idx="2">
                  <c:v>44296</c:v>
                </c:pt>
                <c:pt idx="3">
                  <c:v>44303</c:v>
                </c:pt>
                <c:pt idx="4">
                  <c:v>44310</c:v>
                </c:pt>
                <c:pt idx="5">
                  <c:v>44317</c:v>
                </c:pt>
                <c:pt idx="6">
                  <c:v>44324</c:v>
                </c:pt>
                <c:pt idx="7">
                  <c:v>44331</c:v>
                </c:pt>
                <c:pt idx="8">
                  <c:v>44338</c:v>
                </c:pt>
                <c:pt idx="9">
                  <c:v>44345</c:v>
                </c:pt>
                <c:pt idx="10">
                  <c:v>44352</c:v>
                </c:pt>
                <c:pt idx="11">
                  <c:v>44359</c:v>
                </c:pt>
                <c:pt idx="12">
                  <c:v>44366</c:v>
                </c:pt>
                <c:pt idx="13">
                  <c:v>44373</c:v>
                </c:pt>
                <c:pt idx="14">
                  <c:v>44380</c:v>
                </c:pt>
                <c:pt idx="15">
                  <c:v>44387</c:v>
                </c:pt>
                <c:pt idx="16">
                  <c:v>44394</c:v>
                </c:pt>
                <c:pt idx="17">
                  <c:v>44401</c:v>
                </c:pt>
                <c:pt idx="18">
                  <c:v>44408</c:v>
                </c:pt>
                <c:pt idx="19">
                  <c:v>44415</c:v>
                </c:pt>
                <c:pt idx="20">
                  <c:v>44422</c:v>
                </c:pt>
                <c:pt idx="21">
                  <c:v>44429</c:v>
                </c:pt>
                <c:pt idx="22">
                  <c:v>44436</c:v>
                </c:pt>
                <c:pt idx="23">
                  <c:v>44443</c:v>
                </c:pt>
                <c:pt idx="24">
                  <c:v>44450</c:v>
                </c:pt>
                <c:pt idx="25">
                  <c:v>44457</c:v>
                </c:pt>
                <c:pt idx="26">
                  <c:v>44464</c:v>
                </c:pt>
                <c:pt idx="27">
                  <c:v>44471</c:v>
                </c:pt>
                <c:pt idx="28">
                  <c:v>44478</c:v>
                </c:pt>
                <c:pt idx="29">
                  <c:v>44485</c:v>
                </c:pt>
                <c:pt idx="30">
                  <c:v>44492</c:v>
                </c:pt>
                <c:pt idx="31">
                  <c:v>44499</c:v>
                </c:pt>
                <c:pt idx="32">
                  <c:v>44506</c:v>
                </c:pt>
                <c:pt idx="33">
                  <c:v>44513</c:v>
                </c:pt>
                <c:pt idx="34">
                  <c:v>44520</c:v>
                </c:pt>
                <c:pt idx="35">
                  <c:v>44527</c:v>
                </c:pt>
                <c:pt idx="36">
                  <c:v>44534</c:v>
                </c:pt>
                <c:pt idx="37">
                  <c:v>44541</c:v>
                </c:pt>
                <c:pt idx="38">
                  <c:v>44548</c:v>
                </c:pt>
                <c:pt idx="39">
                  <c:v>44555</c:v>
                </c:pt>
                <c:pt idx="40">
                  <c:v>44562</c:v>
                </c:pt>
                <c:pt idx="41">
                  <c:v>44569</c:v>
                </c:pt>
                <c:pt idx="42">
                  <c:v>44576</c:v>
                </c:pt>
                <c:pt idx="43">
                  <c:v>44583</c:v>
                </c:pt>
                <c:pt idx="44">
                  <c:v>44590</c:v>
                </c:pt>
                <c:pt idx="45">
                  <c:v>44597</c:v>
                </c:pt>
                <c:pt idx="46">
                  <c:v>44604</c:v>
                </c:pt>
                <c:pt idx="47">
                  <c:v>44611</c:v>
                </c:pt>
                <c:pt idx="48">
                  <c:v>44618</c:v>
                </c:pt>
                <c:pt idx="49">
                  <c:v>44625</c:v>
                </c:pt>
                <c:pt idx="50">
                  <c:v>44632</c:v>
                </c:pt>
                <c:pt idx="51">
                  <c:v>44639</c:v>
                </c:pt>
              </c:numCache>
            </c:numRef>
          </c:cat>
          <c:val>
            <c:numRef>
              <c:f>SiartData!$O$9:$O$60</c:f>
              <c:numCache>
                <c:formatCode>#,##0</c:formatCode>
                <c:ptCount val="52"/>
                <c:pt idx="0">
                  <c:v>1330</c:v>
                </c:pt>
                <c:pt idx="1">
                  <c:v>1210</c:v>
                </c:pt>
                <c:pt idx="2">
                  <c:v>1090</c:v>
                </c:pt>
                <c:pt idx="3">
                  <c:v>860</c:v>
                </c:pt>
                <c:pt idx="4">
                  <c:v>1160</c:v>
                </c:pt>
                <c:pt idx="5">
                  <c:v>890</c:v>
                </c:pt>
                <c:pt idx="6">
                  <c:v>1010</c:v>
                </c:pt>
                <c:pt idx="7">
                  <c:v>1150</c:v>
                </c:pt>
                <c:pt idx="8">
                  <c:v>1000</c:v>
                </c:pt>
                <c:pt idx="9">
                  <c:v>1250</c:v>
                </c:pt>
                <c:pt idx="10">
                  <c:v>1180</c:v>
                </c:pt>
                <c:pt idx="11">
                  <c:v>1120</c:v>
                </c:pt>
                <c:pt idx="12">
                  <c:v>1350</c:v>
                </c:pt>
                <c:pt idx="13">
                  <c:v>1460</c:v>
                </c:pt>
                <c:pt idx="14">
                  <c:v>1240</c:v>
                </c:pt>
                <c:pt idx="15">
                  <c:v>1300</c:v>
                </c:pt>
                <c:pt idx="16">
                  <c:v>1290</c:v>
                </c:pt>
                <c:pt idx="17">
                  <c:v>1340</c:v>
                </c:pt>
                <c:pt idx="18">
                  <c:v>1260</c:v>
                </c:pt>
                <c:pt idx="19">
                  <c:v>1190</c:v>
                </c:pt>
                <c:pt idx="20">
                  <c:v>1260</c:v>
                </c:pt>
                <c:pt idx="21">
                  <c:v>1080</c:v>
                </c:pt>
                <c:pt idx="22">
                  <c:v>1360</c:v>
                </c:pt>
                <c:pt idx="23">
                  <c:v>1190</c:v>
                </c:pt>
                <c:pt idx="24">
                  <c:v>1170</c:v>
                </c:pt>
                <c:pt idx="25">
                  <c:v>1290</c:v>
                </c:pt>
                <c:pt idx="26">
                  <c:v>1330</c:v>
                </c:pt>
                <c:pt idx="27">
                  <c:v>1370</c:v>
                </c:pt>
                <c:pt idx="28">
                  <c:v>1220</c:v>
                </c:pt>
                <c:pt idx="29">
                  <c:v>1300</c:v>
                </c:pt>
                <c:pt idx="30">
                  <c:v>1320</c:v>
                </c:pt>
                <c:pt idx="31">
                  <c:v>1440</c:v>
                </c:pt>
                <c:pt idx="32">
                  <c:v>1130</c:v>
                </c:pt>
                <c:pt idx="33">
                  <c:v>1120</c:v>
                </c:pt>
                <c:pt idx="34">
                  <c:v>1420</c:v>
                </c:pt>
                <c:pt idx="35">
                  <c:v>1530</c:v>
                </c:pt>
                <c:pt idx="36">
                  <c:v>1520</c:v>
                </c:pt>
                <c:pt idx="37">
                  <c:v>2370</c:v>
                </c:pt>
                <c:pt idx="38">
                  <c:v>400</c:v>
                </c:pt>
                <c:pt idx="39">
                  <c:v>450</c:v>
                </c:pt>
                <c:pt idx="40">
                  <c:v>910</c:v>
                </c:pt>
                <c:pt idx="41">
                  <c:v>900</c:v>
                </c:pt>
                <c:pt idx="42">
                  <c:v>910</c:v>
                </c:pt>
                <c:pt idx="43">
                  <c:v>1090</c:v>
                </c:pt>
                <c:pt idx="44">
                  <c:v>1210</c:v>
                </c:pt>
                <c:pt idx="45">
                  <c:v>1040</c:v>
                </c:pt>
                <c:pt idx="46">
                  <c:v>1100</c:v>
                </c:pt>
                <c:pt idx="47">
                  <c:v>1130</c:v>
                </c:pt>
                <c:pt idx="48">
                  <c:v>1120</c:v>
                </c:pt>
                <c:pt idx="49">
                  <c:v>1130</c:v>
                </c:pt>
                <c:pt idx="50">
                  <c:v>1090</c:v>
                </c:pt>
                <c:pt idx="51">
                  <c:v>1190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A0F-4741-80C8-C050F6880FA9}"/>
            </c:ext>
          </c:extLst>
        </c:ser>
        <c:ser>
          <c:idx val="2"/>
          <c:order val="1"/>
          <c:tx>
            <c:strRef>
              <c:f>SiartData!$M$8</c:f>
              <c:strCache>
                <c:ptCount val="1"/>
                <c:pt idx="0">
                  <c:v>2020-21</c:v>
                </c:pt>
              </c:strCache>
            </c:strRef>
          </c:tx>
          <c:spPr>
            <a:ln w="22225" cap="rnd">
              <a:solidFill>
                <a:schemeClr val="accent4">
                  <a:lumMod val="50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SiartData!$J$9:$J$60</c:f>
              <c:numCache>
                <c:formatCode>d\.m;@</c:formatCode>
                <c:ptCount val="52"/>
                <c:pt idx="0">
                  <c:v>44282</c:v>
                </c:pt>
                <c:pt idx="1">
                  <c:v>44289</c:v>
                </c:pt>
                <c:pt idx="2">
                  <c:v>44296</c:v>
                </c:pt>
                <c:pt idx="3">
                  <c:v>44303</c:v>
                </c:pt>
                <c:pt idx="4">
                  <c:v>44310</c:v>
                </c:pt>
                <c:pt idx="5">
                  <c:v>44317</c:v>
                </c:pt>
                <c:pt idx="6">
                  <c:v>44324</c:v>
                </c:pt>
                <c:pt idx="7">
                  <c:v>44331</c:v>
                </c:pt>
                <c:pt idx="8">
                  <c:v>44338</c:v>
                </c:pt>
                <c:pt idx="9">
                  <c:v>44345</c:v>
                </c:pt>
                <c:pt idx="10">
                  <c:v>44352</c:v>
                </c:pt>
                <c:pt idx="11">
                  <c:v>44359</c:v>
                </c:pt>
                <c:pt idx="12">
                  <c:v>44366</c:v>
                </c:pt>
                <c:pt idx="13">
                  <c:v>44373</c:v>
                </c:pt>
                <c:pt idx="14">
                  <c:v>44380</c:v>
                </c:pt>
                <c:pt idx="15">
                  <c:v>44387</c:v>
                </c:pt>
                <c:pt idx="16">
                  <c:v>44394</c:v>
                </c:pt>
                <c:pt idx="17">
                  <c:v>44401</c:v>
                </c:pt>
                <c:pt idx="18">
                  <c:v>44408</c:v>
                </c:pt>
                <c:pt idx="19">
                  <c:v>44415</c:v>
                </c:pt>
                <c:pt idx="20">
                  <c:v>44422</c:v>
                </c:pt>
                <c:pt idx="21">
                  <c:v>44429</c:v>
                </c:pt>
                <c:pt idx="22">
                  <c:v>44436</c:v>
                </c:pt>
                <c:pt idx="23">
                  <c:v>44443</c:v>
                </c:pt>
                <c:pt idx="24">
                  <c:v>44450</c:v>
                </c:pt>
                <c:pt idx="25">
                  <c:v>44457</c:v>
                </c:pt>
                <c:pt idx="26">
                  <c:v>44464</c:v>
                </c:pt>
                <c:pt idx="27">
                  <c:v>44471</c:v>
                </c:pt>
                <c:pt idx="28">
                  <c:v>44478</c:v>
                </c:pt>
                <c:pt idx="29">
                  <c:v>44485</c:v>
                </c:pt>
                <c:pt idx="30">
                  <c:v>44492</c:v>
                </c:pt>
                <c:pt idx="31">
                  <c:v>44499</c:v>
                </c:pt>
                <c:pt idx="32">
                  <c:v>44506</c:v>
                </c:pt>
                <c:pt idx="33">
                  <c:v>44513</c:v>
                </c:pt>
                <c:pt idx="34">
                  <c:v>44520</c:v>
                </c:pt>
                <c:pt idx="35">
                  <c:v>44527</c:v>
                </c:pt>
                <c:pt idx="36">
                  <c:v>44534</c:v>
                </c:pt>
                <c:pt idx="37">
                  <c:v>44541</c:v>
                </c:pt>
                <c:pt idx="38">
                  <c:v>44548</c:v>
                </c:pt>
                <c:pt idx="39">
                  <c:v>44555</c:v>
                </c:pt>
                <c:pt idx="40">
                  <c:v>44562</c:v>
                </c:pt>
                <c:pt idx="41">
                  <c:v>44569</c:v>
                </c:pt>
                <c:pt idx="42">
                  <c:v>44576</c:v>
                </c:pt>
                <c:pt idx="43">
                  <c:v>44583</c:v>
                </c:pt>
                <c:pt idx="44">
                  <c:v>44590</c:v>
                </c:pt>
                <c:pt idx="45">
                  <c:v>44597</c:v>
                </c:pt>
                <c:pt idx="46">
                  <c:v>44604</c:v>
                </c:pt>
                <c:pt idx="47">
                  <c:v>44611</c:v>
                </c:pt>
                <c:pt idx="48">
                  <c:v>44618</c:v>
                </c:pt>
                <c:pt idx="49">
                  <c:v>44625</c:v>
                </c:pt>
                <c:pt idx="50">
                  <c:v>44632</c:v>
                </c:pt>
                <c:pt idx="51">
                  <c:v>44639</c:v>
                </c:pt>
              </c:numCache>
            </c:numRef>
          </c:cat>
          <c:val>
            <c:numRef>
              <c:f>SiartData!$M$9:$M$60</c:f>
              <c:numCache>
                <c:formatCode>#,##0</c:formatCode>
                <c:ptCount val="52"/>
                <c:pt idx="0">
                  <c:v>1060</c:v>
                </c:pt>
                <c:pt idx="1">
                  <c:v>560</c:v>
                </c:pt>
                <c:pt idx="2">
                  <c:v>430</c:v>
                </c:pt>
                <c:pt idx="3">
                  <c:v>500</c:v>
                </c:pt>
                <c:pt idx="4">
                  <c:v>550</c:v>
                </c:pt>
                <c:pt idx="5">
                  <c:v>450</c:v>
                </c:pt>
                <c:pt idx="6">
                  <c:v>430</c:v>
                </c:pt>
                <c:pt idx="7">
                  <c:v>510</c:v>
                </c:pt>
                <c:pt idx="8">
                  <c:v>510</c:v>
                </c:pt>
                <c:pt idx="9">
                  <c:v>610</c:v>
                </c:pt>
                <c:pt idx="10">
                  <c:v>600</c:v>
                </c:pt>
                <c:pt idx="11">
                  <c:v>580</c:v>
                </c:pt>
                <c:pt idx="12">
                  <c:v>700</c:v>
                </c:pt>
                <c:pt idx="13">
                  <c:v>820</c:v>
                </c:pt>
                <c:pt idx="14">
                  <c:v>730</c:v>
                </c:pt>
                <c:pt idx="15">
                  <c:v>620</c:v>
                </c:pt>
                <c:pt idx="16">
                  <c:v>560</c:v>
                </c:pt>
                <c:pt idx="17">
                  <c:v>850</c:v>
                </c:pt>
                <c:pt idx="18">
                  <c:v>840</c:v>
                </c:pt>
                <c:pt idx="19">
                  <c:v>790</c:v>
                </c:pt>
                <c:pt idx="20">
                  <c:v>870</c:v>
                </c:pt>
                <c:pt idx="21">
                  <c:v>1060</c:v>
                </c:pt>
                <c:pt idx="22">
                  <c:v>720</c:v>
                </c:pt>
                <c:pt idx="23">
                  <c:v>950</c:v>
                </c:pt>
                <c:pt idx="24">
                  <c:v>820</c:v>
                </c:pt>
                <c:pt idx="25">
                  <c:v>1040</c:v>
                </c:pt>
                <c:pt idx="26">
                  <c:v>1140</c:v>
                </c:pt>
                <c:pt idx="27">
                  <c:v>1070</c:v>
                </c:pt>
                <c:pt idx="28">
                  <c:v>1110</c:v>
                </c:pt>
                <c:pt idx="29">
                  <c:v>1230</c:v>
                </c:pt>
                <c:pt idx="30">
                  <c:v>1400</c:v>
                </c:pt>
                <c:pt idx="31">
                  <c:v>1300</c:v>
                </c:pt>
                <c:pt idx="32">
                  <c:v>1230</c:v>
                </c:pt>
                <c:pt idx="33">
                  <c:v>1370</c:v>
                </c:pt>
                <c:pt idx="34">
                  <c:v>1460</c:v>
                </c:pt>
                <c:pt idx="35">
                  <c:v>1610</c:v>
                </c:pt>
                <c:pt idx="36">
                  <c:v>1740</c:v>
                </c:pt>
                <c:pt idx="37">
                  <c:v>2510</c:v>
                </c:pt>
                <c:pt idx="38">
                  <c:v>1710</c:v>
                </c:pt>
                <c:pt idx="39">
                  <c:v>180</c:v>
                </c:pt>
                <c:pt idx="40">
                  <c:v>870</c:v>
                </c:pt>
                <c:pt idx="41">
                  <c:v>990</c:v>
                </c:pt>
                <c:pt idx="42">
                  <c:v>940</c:v>
                </c:pt>
                <c:pt idx="43">
                  <c:v>1190</c:v>
                </c:pt>
                <c:pt idx="44">
                  <c:v>1230</c:v>
                </c:pt>
                <c:pt idx="45">
                  <c:v>1260</c:v>
                </c:pt>
                <c:pt idx="46">
                  <c:v>1280</c:v>
                </c:pt>
                <c:pt idx="47">
                  <c:v>1310</c:v>
                </c:pt>
                <c:pt idx="48">
                  <c:v>1500</c:v>
                </c:pt>
                <c:pt idx="49">
                  <c:v>1390</c:v>
                </c:pt>
                <c:pt idx="50">
                  <c:v>1350</c:v>
                </c:pt>
                <c:pt idx="51">
                  <c:v>1570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A0F-4741-80C8-C050F6880FA9}"/>
            </c:ext>
          </c:extLst>
        </c:ser>
        <c:ser>
          <c:idx val="0"/>
          <c:order val="2"/>
          <c:tx>
            <c:strRef>
              <c:f>SiartData!$K$8</c:f>
              <c:strCache>
                <c:ptCount val="1"/>
                <c:pt idx="0">
                  <c:v>2021-22</c:v>
                </c:pt>
              </c:strCache>
            </c:strRef>
          </c:tx>
          <c:spPr>
            <a:ln w="28575" cap="rnd">
              <a:solidFill>
                <a:schemeClr val="accent4">
                  <a:lumMod val="25000"/>
                </a:schemeClr>
              </a:solidFill>
              <a:round/>
            </a:ln>
            <a:effectLst/>
          </c:spPr>
          <c:marker>
            <c:symbol val="none"/>
          </c:marker>
          <c:val>
            <c:numRef>
              <c:f>SiartData!$K$9:$K$33</c:f>
              <c:numCache>
                <c:formatCode>#,##0</c:formatCode>
                <c:ptCount val="25"/>
                <c:pt idx="0">
                  <c:v>1720</c:v>
                </c:pt>
                <c:pt idx="1">
                  <c:v>1280</c:v>
                </c:pt>
                <c:pt idx="2">
                  <c:v>1280</c:v>
                </c:pt>
                <c:pt idx="3">
                  <c:v>1390</c:v>
                </c:pt>
                <c:pt idx="4">
                  <c:v>1500</c:v>
                </c:pt>
                <c:pt idx="5">
                  <c:v>1110</c:v>
                </c:pt>
                <c:pt idx="6">
                  <c:v>1230</c:v>
                </c:pt>
                <c:pt idx="7">
                  <c:v>1270</c:v>
                </c:pt>
                <c:pt idx="8">
                  <c:v>1510</c:v>
                </c:pt>
                <c:pt idx="9">
                  <c:v>1190</c:v>
                </c:pt>
                <c:pt idx="10">
                  <c:v>1340</c:v>
                </c:pt>
                <c:pt idx="11">
                  <c:v>1340</c:v>
                </c:pt>
                <c:pt idx="12">
                  <c:v>1930</c:v>
                </c:pt>
                <c:pt idx="13">
                  <c:v>2840</c:v>
                </c:pt>
                <c:pt idx="14">
                  <c:v>1530</c:v>
                </c:pt>
                <c:pt idx="15">
                  <c:v>1290</c:v>
                </c:pt>
                <c:pt idx="16">
                  <c:v>1150</c:v>
                </c:pt>
                <c:pt idx="17">
                  <c:v>1440</c:v>
                </c:pt>
                <c:pt idx="18">
                  <c:v>1300</c:v>
                </c:pt>
                <c:pt idx="19">
                  <c:v>1260</c:v>
                </c:pt>
                <c:pt idx="20">
                  <c:v>1320</c:v>
                </c:pt>
                <c:pt idx="21">
                  <c:v>1430</c:v>
                </c:pt>
                <c:pt idx="22">
                  <c:v>1110</c:v>
                </c:pt>
                <c:pt idx="23">
                  <c:v>1310</c:v>
                </c:pt>
                <c:pt idx="24">
                  <c:v>1260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AA0F-4741-80C8-C050F6880FA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36316104"/>
        <c:axId val="836316432"/>
      </c:lineChart>
      <c:catAx>
        <c:axId val="836316104"/>
        <c:scaling>
          <c:orientation val="minMax"/>
        </c:scaling>
        <c:delete val="0"/>
        <c:axPos val="b"/>
        <c:title>
          <c:tx>
            <c:strRef>
              <c:f>SiartData!$K$6</c:f>
              <c:strCache>
                <c:ptCount val="1"/>
                <c:pt idx="0">
                  <c:v>Wythnos yn dechrau</c:v>
                </c:pt>
              </c:strCache>
            </c:strRef>
          </c:tx>
          <c:layout>
            <c:manualLayout>
              <c:xMode val="edge"/>
              <c:yMode val="edge"/>
              <c:x val="0.41201751004900605"/>
              <c:y val="0.8427538987204064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d\.m;@" sourceLinked="1"/>
        <c:majorTickMark val="out"/>
        <c:minorTickMark val="none"/>
        <c:tickLblPos val="nextTo"/>
        <c:spPr>
          <a:noFill/>
          <a:ln w="9525" cap="flat" cmpd="sng" algn="ctr">
            <a:solidFill>
              <a:srgbClr val="B2B2B2"/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6316432"/>
        <c:crosses val="autoZero"/>
        <c:auto val="0"/>
        <c:lblAlgn val="ctr"/>
        <c:lblOffset val="100"/>
        <c:noMultiLvlLbl val="0"/>
      </c:catAx>
      <c:valAx>
        <c:axId val="8363164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rgbClr val="B2B2B2"/>
              </a:solidFill>
              <a:round/>
            </a:ln>
            <a:effectLst/>
          </c:spPr>
        </c:majorGridlines>
        <c:numFmt formatCode="#,##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631610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4159633987956286"/>
          <c:y val="0.16127948795133001"/>
          <c:w val="0.54855018996751281"/>
          <c:h val="0.1026888364306574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ysClr val="window" lastClr="FFFFFF"/>
    </a:solidFill>
    <a:ln w="9525" cap="flat" cmpd="sng" algn="ctr">
      <a:noFill/>
      <a:round/>
    </a:ln>
    <a:effectLst/>
  </c:spPr>
  <c:txPr>
    <a:bodyPr/>
    <a:lstStyle/>
    <a:p>
      <a:pPr>
        <a:defRPr sz="1000"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trlProps/ctrlProp1.xml><?xml version="1.0" encoding="utf-8"?>
<formControlPr xmlns="http://schemas.microsoft.com/office/spreadsheetml/2009/9/main" objectType="List" dx="22" fmlaLink="TableA1FormulasLabelControl" fmlaRange="TableA1FormulasLabels" noThreeD="1" sel="1" val="0"/>
</file>

<file path=xl/ctrlProps/ctrlProp2.xml><?xml version="1.0" encoding="utf-8"?>
<formControlPr xmlns="http://schemas.microsoft.com/office/spreadsheetml/2009/9/main" objectType="List" dx="22" fmlaLink="TableA2FormulasLabelControl" fmlaRange="TableA2FormulasLabels" noThreeD="1" sel="1" val="0"/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5184775</xdr:colOff>
      <xdr:row>12</xdr:row>
      <xdr:rowOff>152740</xdr:rowOff>
    </xdr:from>
    <xdr:to>
      <xdr:col>1</xdr:col>
      <xdr:colOff>5964555</xdr:colOff>
      <xdr:row>14</xdr:row>
      <xdr:rowOff>97081</xdr:rowOff>
    </xdr:to>
    <xdr:pic>
      <xdr:nvPicPr>
        <xdr:cNvPr id="2" name="Picture 3">
          <a:extLst>
            <a:ext uri="{FF2B5EF4-FFF2-40B4-BE49-F238E27FC236}">
              <a16:creationId xmlns:a16="http://schemas.microsoft.com/office/drawing/2014/main" id="{ACB539BB-398A-47FA-8202-08DCDE88B4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195" t="79922" r="87154" b="13039"/>
        <a:stretch>
          <a:fillRect/>
        </a:stretch>
      </xdr:blipFill>
      <xdr:spPr bwMode="auto">
        <a:xfrm>
          <a:off x="6194425" y="3286465"/>
          <a:ext cx="779780" cy="43011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304800</xdr:colOff>
      <xdr:row>0</xdr:row>
      <xdr:rowOff>76200</xdr:rowOff>
    </xdr:from>
    <xdr:to>
      <xdr:col>6</xdr:col>
      <xdr:colOff>1270</xdr:colOff>
      <xdr:row>4</xdr:row>
      <xdr:rowOff>97155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3BC0B9F9-A3C6-45B2-922B-B04A5CF4A369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77650" y="76200"/>
          <a:ext cx="1734820" cy="121158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28364</xdr:colOff>
      <xdr:row>2</xdr:row>
      <xdr:rowOff>0</xdr:rowOff>
    </xdr:from>
    <xdr:ext cx="5471160" cy="4213860"/>
    <xdr:graphicFrame macro="">
      <xdr:nvGraphicFramePr>
        <xdr:cNvPr id="13" name="Chart 12">
          <a:extLst>
            <a:ext uri="{FF2B5EF4-FFF2-40B4-BE49-F238E27FC236}">
              <a16:creationId xmlns:a16="http://schemas.microsoft.com/office/drawing/2014/main" id="{5C42A518-9862-4A22-886C-698C20DA847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oneCellAnchor>
</xdr:wsDr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0.01538</cdr:x>
      <cdr:y>0.14542</cdr:y>
    </cdr:from>
    <cdr:to>
      <cdr:x>0.31049</cdr:x>
      <cdr:y>0.25501</cdr:y>
    </cdr:to>
    <cdr:sp macro="" textlink="SiartData!$K$7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72C1BEB3-15A7-4BEA-B78C-4FA481054A8D}"/>
            </a:ext>
          </a:extLst>
        </cdr:cNvPr>
        <cdr:cNvSpPr txBox="1"/>
      </cdr:nvSpPr>
      <cdr:spPr>
        <a:xfrm xmlns:a="http://schemas.openxmlformats.org/drawingml/2006/main">
          <a:off x="83819" y="517483"/>
          <a:ext cx="1607823" cy="38998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l"/>
          <a:fld id="{D9BF492D-80BA-487A-92F9-A86E841C5A2B}" type="TxLink">
            <a:rPr lang="en-US" sz="1000" b="1" i="0" u="none" strike="noStrike">
              <a:solidFill>
                <a:srgbClr val="000000"/>
              </a:solidFill>
              <a:latin typeface="Arial"/>
              <a:cs typeface="Arial"/>
            </a:rPr>
            <a:pPr algn="l"/>
            <a:t>Nifer y trafodiadau y’i cyflwynwyd</a:t>
          </a:fld>
          <a:endParaRPr lang="en-US" sz="10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  <cdr:relSizeAnchor xmlns:cdr="http://schemas.openxmlformats.org/drawingml/2006/chartDrawing">
    <cdr:from>
      <cdr:x>0</cdr:x>
      <cdr:y>0.90832</cdr:y>
    </cdr:from>
    <cdr:to>
      <cdr:x>1</cdr:x>
      <cdr:y>1</cdr:y>
    </cdr:to>
    <cdr:sp macro="" textlink="SiartData!$J$61">
      <cdr:nvSpPr>
        <cdr:cNvPr id="3" name="TextBox 1">
          <a:extLst xmlns:a="http://schemas.openxmlformats.org/drawingml/2006/main">
            <a:ext uri="{FF2B5EF4-FFF2-40B4-BE49-F238E27FC236}">
              <a16:creationId xmlns:a16="http://schemas.microsoft.com/office/drawing/2014/main" id="{81E3F254-FEAC-4773-9885-C1C1F04333C0}"/>
            </a:ext>
          </a:extLst>
        </cdr:cNvPr>
        <cdr:cNvSpPr txBox="1"/>
      </cdr:nvSpPr>
      <cdr:spPr>
        <a:xfrm xmlns:a="http://schemas.openxmlformats.org/drawingml/2006/main">
          <a:off x="0" y="3284220"/>
          <a:ext cx="5448300" cy="33147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1D3841A3-DF6D-43AA-892E-05BE785FAE71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¹ Sylwch fod y siart hon yn cynnwys nifer fach o drafodiadau a ddaeth i rym ym mis Medi 2021.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0.03391</cdr:y>
    </cdr:from>
    <cdr:to>
      <cdr:x>0.9593</cdr:x>
      <cdr:y>0.14331</cdr:y>
    </cdr:to>
    <cdr:sp macro="" textlink="SiartData!$J$3">
      <cdr:nvSpPr>
        <cdr:cNvPr id="4" name="TextBox 3">
          <a:extLst xmlns:a="http://schemas.openxmlformats.org/drawingml/2006/main">
            <a:ext uri="{FF2B5EF4-FFF2-40B4-BE49-F238E27FC236}">
              <a16:creationId xmlns:a16="http://schemas.microsoft.com/office/drawing/2014/main" id="{EA39D318-A050-44BE-97F6-7AE15E599B9F}"/>
            </a:ext>
          </a:extLst>
        </cdr:cNvPr>
        <cdr:cNvSpPr txBox="1"/>
      </cdr:nvSpPr>
      <cdr:spPr>
        <a:xfrm xmlns:a="http://schemas.openxmlformats.org/drawingml/2006/main">
          <a:off x="0" y="142875"/>
          <a:ext cx="5248486" cy="46101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B243C11C-B8FA-4F10-A1B4-A796B024544B}" type="TxLink">
            <a:rPr lang="en-US" sz="1200" b="1" i="0" u="none" strike="noStrike">
              <a:solidFill>
                <a:srgbClr val="000000"/>
              </a:solidFill>
              <a:latin typeface="Arial"/>
              <a:cs typeface="Arial"/>
            </a:rPr>
            <a:pPr/>
            <a:t>Siart: Nifer wythnosol y trafodiadau y'i cyflwynwyd i Awdurdod Cyllid Cymru ¹ </a:t>
          </a:fld>
          <a:endParaRPr lang="en-US" sz="1350" b="1"/>
        </a:p>
      </cdr:txBody>
    </cdr:sp>
  </cdr:relSizeAnchor>
</c:userShapes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171450</xdr:colOff>
          <xdr:row>0</xdr:row>
          <xdr:rowOff>76200</xdr:rowOff>
        </xdr:from>
        <xdr:to>
          <xdr:col>11</xdr:col>
          <xdr:colOff>133350</xdr:colOff>
          <xdr:row>4</xdr:row>
          <xdr:rowOff>38100</xdr:rowOff>
        </xdr:to>
        <xdr:sp macro="" textlink="">
          <xdr:nvSpPr>
            <xdr:cNvPr id="11265" name="List Box 1" hidden="1">
              <a:extLst>
                <a:ext uri="{63B3BB69-23CF-44E3-9099-C40C66FF867C}">
                  <a14:compatExt spid="_x0000_s11265"/>
                </a:ext>
                <a:ext uri="{FF2B5EF4-FFF2-40B4-BE49-F238E27FC236}">
                  <a16:creationId xmlns:a16="http://schemas.microsoft.com/office/drawing/2014/main" id="{6F723929-283A-4D9D-83D7-D9D0ED05245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5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266700</xdr:colOff>
          <xdr:row>1</xdr:row>
          <xdr:rowOff>19050</xdr:rowOff>
        </xdr:from>
        <xdr:to>
          <xdr:col>12</xdr:col>
          <xdr:colOff>238125</xdr:colOff>
          <xdr:row>4</xdr:row>
          <xdr:rowOff>76200</xdr:rowOff>
        </xdr:to>
        <xdr:sp macro="" textlink="">
          <xdr:nvSpPr>
            <xdr:cNvPr id="12289" name="List Box 1" hidden="1">
              <a:extLst>
                <a:ext uri="{63B3BB69-23CF-44E3-9099-C40C66FF867C}">
                  <a14:compatExt spid="_x0000_s12289"/>
                </a:ext>
                <a:ext uri="{FF2B5EF4-FFF2-40B4-BE49-F238E27FC236}">
                  <a16:creationId xmlns:a16="http://schemas.microsoft.com/office/drawing/2014/main" id="{1891D6A8-E410-490D-AFDD-3700D1AF593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Statistical%20Releases/LTT/2021/2021-09-24/LTT%20release%20-%20tables%20and%20charts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kUpReliefs"/>
      <sheetName val="msqReleaseDates"/>
      <sheetName val="msqReliefs"/>
      <sheetName val="msqRevisions"/>
      <sheetName val="msqTransactions"/>
      <sheetName val="msqCash"/>
      <sheetName val="msqExclusions"/>
      <sheetName val="msqRefunds"/>
      <sheetName val="msqWkSub"/>
      <sheetName val="Contents"/>
      <sheetName val="ChartData"/>
      <sheetName val="Table1"/>
      <sheetName val="Table1 unrounded"/>
      <sheetName val="Table2"/>
      <sheetName val="Table3"/>
      <sheetName val="Table4"/>
      <sheetName val="Table5"/>
      <sheetName val="Table6"/>
      <sheetName val="Table6a"/>
      <sheetName val="Table7"/>
      <sheetName val="Fig1.1"/>
      <sheetName val="Fig1.2"/>
      <sheetName val="C - charts"/>
      <sheetName val="C - tables"/>
      <sheetName val="Checks Table 1"/>
      <sheetName val="Briefing - unrounded"/>
      <sheetName val="Average Price"/>
      <sheetName val="Transaction"/>
      <sheetName val="Tax"/>
      <sheetName val="TableA1Formulas"/>
      <sheetName val="TableA1Hide"/>
      <sheetName val="TableA2Formulas"/>
      <sheetName val="TableA2Hide"/>
    </sheetNames>
    <sheetDataSet>
      <sheetData sheetId="0" refreshError="1"/>
      <sheetData sheetId="1">
        <row r="2">
          <cell r="B2" t="str">
            <v>ReleasePoint</v>
          </cell>
        </row>
      </sheetData>
      <sheetData sheetId="2">
        <row r="1">
          <cell r="B1" t="str">
            <v>stats_ltt.ReliefTypeCube</v>
          </cell>
        </row>
      </sheetData>
      <sheetData sheetId="3">
        <row r="1">
          <cell r="B1" t="str">
            <v>stats_ltt.RevisionsAnalysis</v>
          </cell>
        </row>
      </sheetData>
      <sheetData sheetId="4">
        <row r="1">
          <cell r="B1" t="str">
            <v>stats_ltt.TransactionCube</v>
          </cell>
        </row>
      </sheetData>
      <sheetData sheetId="5">
        <row r="1">
          <cell r="A1" t="str">
            <v>stats_ltt.CashCube</v>
          </cell>
        </row>
      </sheetData>
      <sheetData sheetId="6">
        <row r="1">
          <cell r="A1" t="str">
            <v>stats_ltt.ExclusionCube</v>
          </cell>
        </row>
      </sheetData>
      <sheetData sheetId="7">
        <row r="1">
          <cell r="A1" t="str">
            <v>Get effective years, quarters &amp; months - then refund approved years, quarters and months</v>
          </cell>
        </row>
      </sheetData>
      <sheetData sheetId="8">
        <row r="1">
          <cell r="A1" t="str">
            <v>ltt_MonitorInitialSubmissionsByTransTypePivot</v>
          </cell>
        </row>
      </sheetData>
      <sheetData sheetId="9">
        <row r="1">
          <cell r="H1">
            <v>84</v>
          </cell>
        </row>
      </sheetData>
      <sheetData sheetId="10">
        <row r="1">
          <cell r="K1">
            <v>1</v>
          </cell>
        </row>
        <row r="8">
          <cell r="P8" t="str">
            <v>Wythnos yn dechrau</v>
          </cell>
        </row>
        <row r="10">
          <cell r="P10" t="str">
            <v>2021-22</v>
          </cell>
          <cell r="R10" t="str">
            <v>2020-21</v>
          </cell>
          <cell r="T10" t="str">
            <v>2019-20</v>
          </cell>
        </row>
        <row r="11">
          <cell r="O11">
            <v>44282</v>
          </cell>
          <cell r="P11">
            <v>1720</v>
          </cell>
          <cell r="R11">
            <v>1060</v>
          </cell>
          <cell r="T11">
            <v>1330</v>
          </cell>
        </row>
        <row r="12">
          <cell r="O12">
            <v>44289</v>
          </cell>
          <cell r="P12">
            <v>1280</v>
          </cell>
          <cell r="R12">
            <v>560</v>
          </cell>
          <cell r="T12">
            <v>1210</v>
          </cell>
        </row>
        <row r="13">
          <cell r="O13">
            <v>44296</v>
          </cell>
          <cell r="P13">
            <v>1280</v>
          </cell>
          <cell r="R13">
            <v>430</v>
          </cell>
          <cell r="T13">
            <v>1090</v>
          </cell>
        </row>
        <row r="14">
          <cell r="O14">
            <v>44303</v>
          </cell>
          <cell r="P14">
            <v>1390</v>
          </cell>
          <cell r="R14">
            <v>500</v>
          </cell>
          <cell r="T14">
            <v>860</v>
          </cell>
        </row>
        <row r="15">
          <cell r="O15">
            <v>44310</v>
          </cell>
          <cell r="P15">
            <v>1500</v>
          </cell>
          <cell r="R15">
            <v>550</v>
          </cell>
          <cell r="T15">
            <v>1160</v>
          </cell>
        </row>
        <row r="16">
          <cell r="O16">
            <v>44317</v>
          </cell>
          <cell r="P16">
            <v>1110</v>
          </cell>
          <cell r="R16">
            <v>450</v>
          </cell>
          <cell r="T16">
            <v>890</v>
          </cell>
        </row>
        <row r="17">
          <cell r="O17">
            <v>44324</v>
          </cell>
          <cell r="P17">
            <v>1230</v>
          </cell>
          <cell r="R17">
            <v>430</v>
          </cell>
          <cell r="T17">
            <v>1010</v>
          </cell>
        </row>
        <row r="18">
          <cell r="O18">
            <v>44331</v>
          </cell>
          <cell r="P18">
            <v>1270</v>
          </cell>
          <cell r="R18">
            <v>510</v>
          </cell>
          <cell r="T18">
            <v>1150</v>
          </cell>
        </row>
        <row r="19">
          <cell r="O19">
            <v>44338</v>
          </cell>
          <cell r="P19">
            <v>1510</v>
          </cell>
          <cell r="R19">
            <v>510</v>
          </cell>
          <cell r="T19">
            <v>1000</v>
          </cell>
        </row>
        <row r="20">
          <cell r="O20">
            <v>44345</v>
          </cell>
          <cell r="P20">
            <v>1190</v>
          </cell>
          <cell r="R20">
            <v>610</v>
          </cell>
          <cell r="T20">
            <v>1250</v>
          </cell>
        </row>
        <row r="21">
          <cell r="O21">
            <v>44352</v>
          </cell>
          <cell r="P21">
            <v>1340</v>
          </cell>
          <cell r="R21">
            <v>600</v>
          </cell>
          <cell r="T21">
            <v>1180</v>
          </cell>
        </row>
        <row r="22">
          <cell r="O22">
            <v>44359</v>
          </cell>
          <cell r="P22">
            <v>1340</v>
          </cell>
          <cell r="R22">
            <v>580</v>
          </cell>
          <cell r="T22">
            <v>1120</v>
          </cell>
        </row>
        <row r="23">
          <cell r="O23">
            <v>44366</v>
          </cell>
          <cell r="P23">
            <v>1930</v>
          </cell>
          <cell r="R23">
            <v>700</v>
          </cell>
          <cell r="T23">
            <v>1350</v>
          </cell>
        </row>
        <row r="24">
          <cell r="O24">
            <v>44373</v>
          </cell>
          <cell r="P24">
            <v>2840</v>
          </cell>
          <cell r="R24">
            <v>820</v>
          </cell>
          <cell r="T24">
            <v>1460</v>
          </cell>
        </row>
        <row r="25">
          <cell r="O25">
            <v>44380</v>
          </cell>
          <cell r="P25">
            <v>1530</v>
          </cell>
          <cell r="R25">
            <v>730</v>
          </cell>
          <cell r="T25">
            <v>1240</v>
          </cell>
        </row>
        <row r="26">
          <cell r="O26">
            <v>44387</v>
          </cell>
          <cell r="P26">
            <v>1290</v>
          </cell>
          <cell r="R26">
            <v>620</v>
          </cell>
          <cell r="T26">
            <v>1300</v>
          </cell>
        </row>
        <row r="27">
          <cell r="O27">
            <v>44394</v>
          </cell>
          <cell r="P27">
            <v>1150</v>
          </cell>
          <cell r="R27">
            <v>560</v>
          </cell>
          <cell r="T27">
            <v>1290</v>
          </cell>
        </row>
        <row r="28">
          <cell r="O28">
            <v>44401</v>
          </cell>
          <cell r="P28">
            <v>1440</v>
          </cell>
          <cell r="R28">
            <v>850</v>
          </cell>
          <cell r="T28">
            <v>1340</v>
          </cell>
        </row>
        <row r="29">
          <cell r="O29">
            <v>44408</v>
          </cell>
          <cell r="P29">
            <v>1300</v>
          </cell>
          <cell r="R29">
            <v>840</v>
          </cell>
          <cell r="T29">
            <v>1260</v>
          </cell>
        </row>
        <row r="30">
          <cell r="O30">
            <v>44415</v>
          </cell>
          <cell r="P30">
            <v>1260</v>
          </cell>
          <cell r="R30">
            <v>790</v>
          </cell>
          <cell r="T30">
            <v>1190</v>
          </cell>
        </row>
        <row r="31">
          <cell r="O31">
            <v>44422</v>
          </cell>
          <cell r="P31">
            <v>1320</v>
          </cell>
          <cell r="R31">
            <v>870</v>
          </cell>
          <cell r="T31">
            <v>1260</v>
          </cell>
        </row>
        <row r="32">
          <cell r="O32">
            <v>44429</v>
          </cell>
          <cell r="P32">
            <v>1430</v>
          </cell>
          <cell r="R32">
            <v>1060</v>
          </cell>
          <cell r="T32">
            <v>1080</v>
          </cell>
        </row>
        <row r="33">
          <cell r="O33">
            <v>44436</v>
          </cell>
          <cell r="P33">
            <v>1110</v>
          </cell>
          <cell r="R33">
            <v>720</v>
          </cell>
          <cell r="T33">
            <v>1360</v>
          </cell>
        </row>
        <row r="34">
          <cell r="O34">
            <v>44443</v>
          </cell>
          <cell r="P34">
            <v>1310</v>
          </cell>
          <cell r="R34">
            <v>950</v>
          </cell>
          <cell r="T34">
            <v>1190</v>
          </cell>
        </row>
        <row r="35">
          <cell r="O35">
            <v>44450</v>
          </cell>
          <cell r="P35">
            <v>1260</v>
          </cell>
          <cell r="R35">
            <v>820</v>
          </cell>
          <cell r="T35">
            <v>1170</v>
          </cell>
        </row>
        <row r="36">
          <cell r="O36">
            <v>44457</v>
          </cell>
          <cell r="R36">
            <v>1040</v>
          </cell>
          <cell r="T36">
            <v>1290</v>
          </cell>
        </row>
        <row r="37">
          <cell r="O37">
            <v>44464</v>
          </cell>
          <cell r="R37">
            <v>1140</v>
          </cell>
          <cell r="T37">
            <v>1330</v>
          </cell>
        </row>
        <row r="38">
          <cell r="O38">
            <v>44471</v>
          </cell>
          <cell r="R38">
            <v>1070</v>
          </cell>
          <cell r="T38">
            <v>1370</v>
          </cell>
        </row>
        <row r="39">
          <cell r="O39">
            <v>44478</v>
          </cell>
          <cell r="R39">
            <v>1110</v>
          </cell>
          <cell r="T39">
            <v>1220</v>
          </cell>
        </row>
        <row r="40">
          <cell r="O40">
            <v>44485</v>
          </cell>
          <cell r="R40">
            <v>1230</v>
          </cell>
          <cell r="T40">
            <v>1300</v>
          </cell>
        </row>
        <row r="41">
          <cell r="O41">
            <v>44492</v>
          </cell>
          <cell r="R41">
            <v>1400</v>
          </cell>
          <cell r="T41">
            <v>1320</v>
          </cell>
        </row>
        <row r="42">
          <cell r="O42">
            <v>44499</v>
          </cell>
          <cell r="R42">
            <v>1300</v>
          </cell>
          <cell r="T42">
            <v>1440</v>
          </cell>
        </row>
        <row r="43">
          <cell r="O43">
            <v>44506</v>
          </cell>
          <cell r="R43">
            <v>1230</v>
          </cell>
          <cell r="T43">
            <v>1130</v>
          </cell>
        </row>
        <row r="44">
          <cell r="O44">
            <v>44513</v>
          </cell>
          <cell r="R44">
            <v>1370</v>
          </cell>
          <cell r="T44">
            <v>1120</v>
          </cell>
        </row>
        <row r="45">
          <cell r="O45">
            <v>44520</v>
          </cell>
          <cell r="R45">
            <v>1460</v>
          </cell>
          <cell r="T45">
            <v>1420</v>
          </cell>
        </row>
        <row r="46">
          <cell r="O46">
            <v>44527</v>
          </cell>
          <cell r="R46">
            <v>1610</v>
          </cell>
          <cell r="T46">
            <v>1530</v>
          </cell>
        </row>
        <row r="47">
          <cell r="O47">
            <v>44534</v>
          </cell>
          <cell r="R47">
            <v>1740</v>
          </cell>
          <cell r="T47">
            <v>1520</v>
          </cell>
        </row>
        <row r="48">
          <cell r="O48">
            <v>44541</v>
          </cell>
          <cell r="R48">
            <v>2510</v>
          </cell>
          <cell r="T48">
            <v>2370</v>
          </cell>
        </row>
        <row r="49">
          <cell r="O49">
            <v>44548</v>
          </cell>
          <cell r="R49">
            <v>1710</v>
          </cell>
          <cell r="T49">
            <v>400</v>
          </cell>
        </row>
        <row r="50">
          <cell r="O50">
            <v>44555</v>
          </cell>
          <cell r="R50">
            <v>180</v>
          </cell>
          <cell r="T50">
            <v>450</v>
          </cell>
        </row>
        <row r="51">
          <cell r="O51">
            <v>44562</v>
          </cell>
          <cell r="R51">
            <v>870</v>
          </cell>
          <cell r="T51">
            <v>910</v>
          </cell>
        </row>
        <row r="52">
          <cell r="O52">
            <v>44569</v>
          </cell>
          <cell r="R52">
            <v>990</v>
          </cell>
          <cell r="T52">
            <v>900</v>
          </cell>
        </row>
        <row r="53">
          <cell r="O53">
            <v>44576</v>
          </cell>
          <cell r="R53">
            <v>940</v>
          </cell>
          <cell r="T53">
            <v>910</v>
          </cell>
        </row>
        <row r="54">
          <cell r="O54">
            <v>44583</v>
          </cell>
          <cell r="R54">
            <v>1190</v>
          </cell>
          <cell r="T54">
            <v>1090</v>
          </cell>
        </row>
        <row r="55">
          <cell r="O55">
            <v>44590</v>
          </cell>
          <cell r="R55">
            <v>1230</v>
          </cell>
          <cell r="T55">
            <v>1210</v>
          </cell>
        </row>
        <row r="56">
          <cell r="O56">
            <v>44597</v>
          </cell>
          <cell r="R56">
            <v>1260</v>
          </cell>
          <cell r="T56">
            <v>1040</v>
          </cell>
        </row>
        <row r="57">
          <cell r="O57">
            <v>44604</v>
          </cell>
          <cell r="R57">
            <v>1280</v>
          </cell>
          <cell r="T57">
            <v>1100</v>
          </cell>
        </row>
        <row r="58">
          <cell r="O58">
            <v>44611</v>
          </cell>
          <cell r="R58">
            <v>1310</v>
          </cell>
          <cell r="T58">
            <v>1130</v>
          </cell>
        </row>
        <row r="59">
          <cell r="O59">
            <v>44618</v>
          </cell>
          <cell r="R59">
            <v>1500</v>
          </cell>
          <cell r="T59">
            <v>1120</v>
          </cell>
        </row>
        <row r="60">
          <cell r="O60">
            <v>44625</v>
          </cell>
          <cell r="R60">
            <v>1390</v>
          </cell>
          <cell r="T60">
            <v>1130</v>
          </cell>
        </row>
        <row r="61">
          <cell r="O61">
            <v>44632</v>
          </cell>
          <cell r="R61">
            <v>1350</v>
          </cell>
          <cell r="T61">
            <v>1090</v>
          </cell>
        </row>
        <row r="62">
          <cell r="O62">
            <v>44639</v>
          </cell>
          <cell r="R62">
            <v>1570</v>
          </cell>
          <cell r="T62">
            <v>1190</v>
          </cell>
        </row>
        <row r="73">
          <cell r="R73" t="str">
            <v xml:space="preserve">o'r rhain: cyfraddau uwch preswyl (r)  (r) </v>
          </cell>
          <cell r="S73" t="str">
            <v>Total</v>
          </cell>
        </row>
        <row r="74">
          <cell r="O74" t="str">
            <v>Preswyl</v>
          </cell>
          <cell r="P74" t="str">
            <v>2019-20</v>
          </cell>
          <cell r="Q74" t="str">
            <v>Ch 2</v>
          </cell>
          <cell r="R74">
            <v>3320</v>
          </cell>
          <cell r="S74">
            <v>11610</v>
          </cell>
        </row>
        <row r="75">
          <cell r="Q75" t="str">
            <v>Ch 3</v>
          </cell>
          <cell r="R75">
            <v>3380</v>
          </cell>
          <cell r="S75">
            <v>11820</v>
          </cell>
        </row>
        <row r="76">
          <cell r="Q76" t="str">
            <v>Ch 4</v>
          </cell>
          <cell r="R76">
            <v>3090</v>
          </cell>
          <cell r="S76">
            <v>8820</v>
          </cell>
        </row>
        <row r="77">
          <cell r="P77" t="str">
            <v>2020-21</v>
          </cell>
          <cell r="Q77" t="str">
            <v>Ch 1</v>
          </cell>
          <cell r="R77">
            <v>1460</v>
          </cell>
          <cell r="S77">
            <v>4820</v>
          </cell>
        </row>
        <row r="78">
          <cell r="Q78" t="str">
            <v>Ch 2</v>
          </cell>
          <cell r="R78">
            <v>2520</v>
          </cell>
          <cell r="S78">
            <v>7450</v>
          </cell>
        </row>
        <row r="79">
          <cell r="Q79" t="str">
            <v>Ch 3</v>
          </cell>
          <cell r="R79">
            <v>3990</v>
          </cell>
          <cell r="S79">
            <v>12820</v>
          </cell>
        </row>
        <row r="80">
          <cell r="Q80" t="str">
            <v xml:space="preserve">Ch 4 (r) </v>
          </cell>
          <cell r="R80">
            <v>3630</v>
          </cell>
          <cell r="S80">
            <v>11500</v>
          </cell>
        </row>
        <row r="81">
          <cell r="P81" t="str">
            <v>21-22</v>
          </cell>
          <cell r="Q81" t="str">
            <v>Ch 1 (p)</v>
          </cell>
          <cell r="R81">
            <v>4040</v>
          </cell>
          <cell r="S81">
            <v>13820</v>
          </cell>
        </row>
        <row r="82">
          <cell r="P82" t="str">
            <v/>
          </cell>
        </row>
        <row r="83">
          <cell r="O83" t="str">
            <v xml:space="preserve">Amhreswyl ¹ </v>
          </cell>
          <cell r="P83" t="str">
            <v>2019-20</v>
          </cell>
          <cell r="Q83" t="str">
            <v>Ch 2</v>
          </cell>
          <cell r="R83">
            <v>0</v>
          </cell>
          <cell r="S83">
            <v>1570</v>
          </cell>
        </row>
        <row r="84">
          <cell r="Q84" t="str">
            <v>Ch 3</v>
          </cell>
          <cell r="R84">
            <v>0</v>
          </cell>
          <cell r="S84">
            <v>1520</v>
          </cell>
        </row>
        <row r="85">
          <cell r="Q85" t="str">
            <v>Ch 4</v>
          </cell>
          <cell r="R85">
            <v>0</v>
          </cell>
          <cell r="S85">
            <v>1540</v>
          </cell>
        </row>
        <row r="86">
          <cell r="P86" t="str">
            <v>2020-21</v>
          </cell>
          <cell r="Q86" t="str">
            <v>Ch 1</v>
          </cell>
          <cell r="R86">
            <v>0</v>
          </cell>
          <cell r="S86">
            <v>990</v>
          </cell>
        </row>
        <row r="87">
          <cell r="Q87" t="str">
            <v>Ch 2</v>
          </cell>
          <cell r="R87">
            <v>0</v>
          </cell>
          <cell r="S87">
            <v>1210</v>
          </cell>
        </row>
        <row r="88">
          <cell r="Q88" t="str">
            <v>Ch 3</v>
          </cell>
          <cell r="R88">
            <v>0</v>
          </cell>
          <cell r="S88">
            <v>1550</v>
          </cell>
        </row>
        <row r="89">
          <cell r="Q89" t="str">
            <v xml:space="preserve">Ch 4 (r) </v>
          </cell>
          <cell r="R89">
            <v>0</v>
          </cell>
          <cell r="S89">
            <v>1540</v>
          </cell>
        </row>
        <row r="90">
          <cell r="P90" t="str">
            <v>21-22</v>
          </cell>
          <cell r="Q90" t="str">
            <v>Ch 1 (p)</v>
          </cell>
          <cell r="R90">
            <v>0</v>
          </cell>
          <cell r="S90">
            <v>1620</v>
          </cell>
        </row>
        <row r="92">
          <cell r="O92" t="str">
            <v>Cyfanswm</v>
          </cell>
          <cell r="P92" t="str">
            <v>2019-20</v>
          </cell>
          <cell r="Q92" t="str">
            <v>Ch 2</v>
          </cell>
          <cell r="R92">
            <v>3320</v>
          </cell>
          <cell r="S92">
            <v>13180</v>
          </cell>
        </row>
        <row r="93">
          <cell r="Q93" t="str">
            <v>Ch 3</v>
          </cell>
          <cell r="R93">
            <v>3380</v>
          </cell>
          <cell r="S93">
            <v>13340</v>
          </cell>
        </row>
        <row r="94">
          <cell r="Q94" t="str">
            <v>Ch 4</v>
          </cell>
          <cell r="R94">
            <v>3090</v>
          </cell>
          <cell r="S94">
            <v>10360</v>
          </cell>
        </row>
        <row r="95">
          <cell r="P95" t="str">
            <v>2020-21</v>
          </cell>
          <cell r="Q95" t="str">
            <v>Ch 1</v>
          </cell>
          <cell r="R95">
            <v>1460</v>
          </cell>
          <cell r="S95">
            <v>5810</v>
          </cell>
        </row>
        <row r="96">
          <cell r="Q96" t="str">
            <v>Ch 2</v>
          </cell>
          <cell r="R96">
            <v>2520</v>
          </cell>
          <cell r="S96">
            <v>8670</v>
          </cell>
        </row>
        <row r="97">
          <cell r="Q97" t="str">
            <v>Ch 3</v>
          </cell>
          <cell r="R97">
            <v>3990</v>
          </cell>
          <cell r="S97">
            <v>14370</v>
          </cell>
        </row>
        <row r="98">
          <cell r="Q98" t="str">
            <v xml:space="preserve">Ch 4 (r) </v>
          </cell>
          <cell r="R98">
            <v>3630</v>
          </cell>
          <cell r="S98">
            <v>13040</v>
          </cell>
        </row>
        <row r="99">
          <cell r="P99" t="str">
            <v>21-22</v>
          </cell>
          <cell r="Q99" t="str">
            <v>Ch 1 (p)</v>
          </cell>
          <cell r="R99">
            <v>4040</v>
          </cell>
          <cell r="S99">
            <v>15440</v>
          </cell>
        </row>
        <row r="100">
          <cell r="Q100" t="str">
            <v xml:space="preserve"> </v>
          </cell>
        </row>
        <row r="116">
          <cell r="R116" t="str">
            <v xml:space="preserve">o'r rhain: refeniw ychwanegol o’r gyfradd uwch ² (r) </v>
          </cell>
          <cell r="S116" t="str">
            <v>Total</v>
          </cell>
        </row>
        <row r="117">
          <cell r="O117" t="str">
            <v xml:space="preserve">Preswyl (r) </v>
          </cell>
          <cell r="P117" t="str">
            <v>2019-20</v>
          </cell>
          <cell r="Q117" t="str">
            <v>Ch 2</v>
          </cell>
          <cell r="R117">
            <v>15.2</v>
          </cell>
          <cell r="S117">
            <v>28</v>
          </cell>
        </row>
        <row r="118">
          <cell r="Q118" t="str">
            <v>Ch 3</v>
          </cell>
          <cell r="R118">
            <v>15.3</v>
          </cell>
          <cell r="S118">
            <v>29.4</v>
          </cell>
        </row>
        <row r="119">
          <cell r="Q119" t="str">
            <v>Ch 4</v>
          </cell>
          <cell r="R119">
            <v>13.3</v>
          </cell>
          <cell r="S119">
            <v>22.6</v>
          </cell>
        </row>
        <row r="120">
          <cell r="P120" t="str">
            <v>2020-21</v>
          </cell>
          <cell r="Q120" t="str">
            <v>Ch 1</v>
          </cell>
          <cell r="R120">
            <v>6.4</v>
          </cell>
          <cell r="S120">
            <v>10.9</v>
          </cell>
        </row>
        <row r="121">
          <cell r="Q121" t="str">
            <v>Ch 2</v>
          </cell>
          <cell r="R121">
            <v>12.3</v>
          </cell>
          <cell r="S121">
            <v>15.8</v>
          </cell>
        </row>
        <row r="122">
          <cell r="Q122" t="str">
            <v>Ch 3</v>
          </cell>
          <cell r="R122">
            <v>22.4</v>
          </cell>
          <cell r="S122">
            <v>30.1</v>
          </cell>
        </row>
        <row r="123">
          <cell r="Q123" t="str">
            <v xml:space="preserve">Ch 4 (r) </v>
          </cell>
          <cell r="R123">
            <v>26.1</v>
          </cell>
          <cell r="S123">
            <v>31.4</v>
          </cell>
        </row>
        <row r="124">
          <cell r="P124" t="str">
            <v>21-22</v>
          </cell>
          <cell r="Q124" t="str">
            <v>Ch 1 (p)</v>
          </cell>
          <cell r="R124">
            <v>30.4</v>
          </cell>
          <cell r="S124">
            <v>39.1</v>
          </cell>
        </row>
        <row r="126">
          <cell r="O126" t="str">
            <v xml:space="preserve">Amhreswyl ³ </v>
          </cell>
          <cell r="P126" t="str">
            <v>2019-20</v>
          </cell>
          <cell r="Q126" t="str">
            <v>Ch 2</v>
          </cell>
          <cell r="R126">
            <v>0</v>
          </cell>
          <cell r="S126">
            <v>17.100000000000001</v>
          </cell>
        </row>
        <row r="127">
          <cell r="Q127" t="str">
            <v>Ch 3</v>
          </cell>
          <cell r="R127">
            <v>0</v>
          </cell>
          <cell r="S127">
            <v>20.3</v>
          </cell>
        </row>
        <row r="128">
          <cell r="Q128" t="str">
            <v>Ch 4</v>
          </cell>
          <cell r="R128">
            <v>0</v>
          </cell>
          <cell r="S128">
            <v>17.2</v>
          </cell>
        </row>
        <row r="129">
          <cell r="P129" t="str">
            <v>2020-21</v>
          </cell>
          <cell r="Q129" t="str">
            <v>Ch 1</v>
          </cell>
          <cell r="R129">
            <v>0</v>
          </cell>
          <cell r="S129">
            <v>8.9</v>
          </cell>
        </row>
        <row r="130">
          <cell r="Q130" t="str">
            <v>Ch 2</v>
          </cell>
          <cell r="R130">
            <v>0</v>
          </cell>
          <cell r="S130">
            <v>10.199999999999999</v>
          </cell>
        </row>
        <row r="131">
          <cell r="Q131" t="str">
            <v>Ch 3</v>
          </cell>
          <cell r="R131">
            <v>0</v>
          </cell>
          <cell r="S131">
            <v>18.8</v>
          </cell>
        </row>
        <row r="132">
          <cell r="Q132" t="str">
            <v xml:space="preserve">Ch 4 (r) </v>
          </cell>
          <cell r="R132">
            <v>0</v>
          </cell>
          <cell r="S132">
            <v>20.2</v>
          </cell>
        </row>
        <row r="133">
          <cell r="P133" t="str">
            <v>21-22</v>
          </cell>
          <cell r="Q133" t="str">
            <v>Ch 1 (p)</v>
          </cell>
          <cell r="R133">
            <v>0</v>
          </cell>
          <cell r="S133">
            <v>33.299999999999997</v>
          </cell>
        </row>
        <row r="135">
          <cell r="O135" t="str">
            <v xml:space="preserve">Cyfanswm (r) </v>
          </cell>
          <cell r="P135" t="str">
            <v>2019-20</v>
          </cell>
          <cell r="Q135" t="str">
            <v>Ch 2</v>
          </cell>
          <cell r="R135">
            <v>15.2</v>
          </cell>
          <cell r="S135">
            <v>45.1</v>
          </cell>
        </row>
        <row r="136">
          <cell r="Q136" t="str">
            <v>Ch 3</v>
          </cell>
          <cell r="R136">
            <v>15.3</v>
          </cell>
          <cell r="S136">
            <v>49.6</v>
          </cell>
        </row>
        <row r="137">
          <cell r="Q137" t="str">
            <v>Ch 4</v>
          </cell>
          <cell r="R137">
            <v>13.3</v>
          </cell>
          <cell r="S137">
            <v>39.799999999999997</v>
          </cell>
        </row>
        <row r="138">
          <cell r="P138" t="str">
            <v>2020-21</v>
          </cell>
          <cell r="Q138" t="str">
            <v>Ch 1</v>
          </cell>
          <cell r="R138">
            <v>6.4</v>
          </cell>
          <cell r="S138">
            <v>19.8</v>
          </cell>
        </row>
        <row r="139">
          <cell r="Q139" t="str">
            <v>Ch 2</v>
          </cell>
          <cell r="R139">
            <v>12.3</v>
          </cell>
          <cell r="S139">
            <v>26</v>
          </cell>
        </row>
        <row r="140">
          <cell r="Q140" t="str">
            <v>Ch 3</v>
          </cell>
          <cell r="R140">
            <v>22.4</v>
          </cell>
          <cell r="S140">
            <v>48.9</v>
          </cell>
        </row>
        <row r="141">
          <cell r="Q141" t="str">
            <v xml:space="preserve">Ch 4 (r) </v>
          </cell>
          <cell r="R141">
            <v>26.1</v>
          </cell>
          <cell r="S141">
            <v>51.7</v>
          </cell>
        </row>
        <row r="142">
          <cell r="P142" t="str">
            <v>21-22</v>
          </cell>
          <cell r="Q142" t="str">
            <v>Ch 1 (p)</v>
          </cell>
          <cell r="R142">
            <v>30.4</v>
          </cell>
          <cell r="S142">
            <v>72.400000000000006</v>
          </cell>
        </row>
        <row r="143">
          <cell r="Q143" t="str">
            <v xml:space="preserve"> </v>
          </cell>
        </row>
        <row r="160">
          <cell r="R160" t="str">
            <v xml:space="preserve">o'r rhain: cyfraddau uwch preswyl (r) </v>
          </cell>
          <cell r="S160" t="str">
            <v>Total</v>
          </cell>
        </row>
        <row r="161">
          <cell r="O161" t="str">
            <v xml:space="preserve">Preswyl </v>
          </cell>
          <cell r="P161" t="str">
            <v>2019-20</v>
          </cell>
          <cell r="Q161" t="str">
            <v>Ch 2</v>
          </cell>
          <cell r="R161">
            <v>526000000</v>
          </cell>
          <cell r="S161">
            <v>2205000000</v>
          </cell>
        </row>
        <row r="162">
          <cell r="Q162" t="str">
            <v>Ch 3</v>
          </cell>
          <cell r="R162">
            <v>536000000</v>
          </cell>
          <cell r="S162">
            <v>2282000000</v>
          </cell>
        </row>
        <row r="163">
          <cell r="Q163" t="str">
            <v>Ch 4</v>
          </cell>
          <cell r="R163">
            <v>485000000</v>
          </cell>
          <cell r="S163">
            <v>1667000000</v>
          </cell>
        </row>
        <row r="164">
          <cell r="P164" t="str">
            <v>2020-21</v>
          </cell>
          <cell r="Q164" t="str">
            <v>Ch 1</v>
          </cell>
          <cell r="R164">
            <v>228000000</v>
          </cell>
          <cell r="S164">
            <v>862000000</v>
          </cell>
        </row>
        <row r="165">
          <cell r="Q165" t="str">
            <v>Ch 2</v>
          </cell>
          <cell r="R165">
            <v>418000000</v>
          </cell>
          <cell r="S165">
            <v>1504000000</v>
          </cell>
        </row>
        <row r="166">
          <cell r="Q166" t="str">
            <v>Ch 3</v>
          </cell>
          <cell r="R166">
            <v>703000000</v>
          </cell>
          <cell r="S166">
            <v>2764000000</v>
          </cell>
        </row>
        <row r="167">
          <cell r="Q167" t="str">
            <v xml:space="preserve">Ch 4 (r) </v>
          </cell>
          <cell r="R167">
            <v>680000000</v>
          </cell>
          <cell r="S167">
            <v>2573000000</v>
          </cell>
        </row>
        <row r="168">
          <cell r="P168" t="str">
            <v>21-22</v>
          </cell>
          <cell r="Q168" t="str">
            <v>Ch 1 (p)</v>
          </cell>
          <cell r="R168">
            <v>730000000</v>
          </cell>
          <cell r="S168">
            <v>3180000000</v>
          </cell>
        </row>
        <row r="170">
          <cell r="O170" t="str">
            <v xml:space="preserve">Amhreswyl ²  ³ </v>
          </cell>
          <cell r="P170" t="str">
            <v>2019-20</v>
          </cell>
          <cell r="Q170" t="str">
            <v>Ch 2</v>
          </cell>
          <cell r="R170">
            <v>0</v>
          </cell>
          <cell r="S170">
            <v>633000000</v>
          </cell>
        </row>
        <row r="171">
          <cell r="Q171" t="str">
            <v>Ch 3</v>
          </cell>
          <cell r="R171">
            <v>0</v>
          </cell>
          <cell r="S171">
            <v>630000000</v>
          </cell>
        </row>
        <row r="172">
          <cell r="Q172" t="str">
            <v>Ch 4</v>
          </cell>
          <cell r="R172">
            <v>0</v>
          </cell>
          <cell r="S172">
            <v>466000000</v>
          </cell>
        </row>
        <row r="173">
          <cell r="P173" t="str">
            <v>2020-21</v>
          </cell>
          <cell r="Q173" t="str">
            <v>Ch 1</v>
          </cell>
          <cell r="R173">
            <v>0</v>
          </cell>
          <cell r="S173">
            <v>279000000</v>
          </cell>
        </row>
        <row r="174">
          <cell r="Q174" t="str">
            <v>Ch 2</v>
          </cell>
          <cell r="R174">
            <v>0</v>
          </cell>
          <cell r="S174">
            <v>464000000</v>
          </cell>
        </row>
        <row r="175">
          <cell r="Q175" t="str">
            <v>Ch 3</v>
          </cell>
          <cell r="R175">
            <v>0</v>
          </cell>
          <cell r="S175">
            <v>557000000</v>
          </cell>
        </row>
        <row r="176">
          <cell r="Q176" t="str">
            <v xml:space="preserve">Ch 4 (r) </v>
          </cell>
          <cell r="R176">
            <v>0</v>
          </cell>
          <cell r="S176">
            <v>727000000</v>
          </cell>
        </row>
        <row r="177">
          <cell r="P177" t="str">
            <v>21-22</v>
          </cell>
          <cell r="Q177" t="str">
            <v>Ch 1 (p)</v>
          </cell>
          <cell r="R177">
            <v>0</v>
          </cell>
          <cell r="S177">
            <v>888000000</v>
          </cell>
        </row>
        <row r="179">
          <cell r="O179" t="str">
            <v xml:space="preserve">Cyfanswm ³ </v>
          </cell>
          <cell r="P179" t="str">
            <v>2019-20</v>
          </cell>
          <cell r="Q179" t="str">
            <v>Ch 2</v>
          </cell>
          <cell r="R179">
            <v>526000000</v>
          </cell>
          <cell r="S179">
            <v>2839000000</v>
          </cell>
        </row>
        <row r="180">
          <cell r="Q180" t="str">
            <v>Ch 3</v>
          </cell>
          <cell r="R180">
            <v>536000000</v>
          </cell>
          <cell r="S180">
            <v>2913000000</v>
          </cell>
        </row>
        <row r="181">
          <cell r="Q181" t="str">
            <v>Ch 4</v>
          </cell>
          <cell r="R181">
            <v>485000000</v>
          </cell>
          <cell r="S181">
            <v>2133000000</v>
          </cell>
        </row>
        <row r="182">
          <cell r="P182" t="str">
            <v>2020-21</v>
          </cell>
          <cell r="Q182" t="str">
            <v>Ch 1</v>
          </cell>
          <cell r="R182">
            <v>228000000</v>
          </cell>
          <cell r="S182">
            <v>1141000000</v>
          </cell>
        </row>
        <row r="183">
          <cell r="Q183" t="str">
            <v>Ch 2</v>
          </cell>
          <cell r="R183">
            <v>418000000</v>
          </cell>
          <cell r="S183">
            <v>1968000000</v>
          </cell>
        </row>
        <row r="184">
          <cell r="Q184" t="str">
            <v>Ch 3</v>
          </cell>
          <cell r="R184">
            <v>703000000</v>
          </cell>
          <cell r="S184">
            <v>3321000000</v>
          </cell>
        </row>
        <row r="185">
          <cell r="Q185" t="str">
            <v xml:space="preserve">Ch 4 (r) </v>
          </cell>
          <cell r="R185">
            <v>680000000</v>
          </cell>
          <cell r="S185">
            <v>3300000000</v>
          </cell>
        </row>
        <row r="186">
          <cell r="P186" t="str">
            <v>21-22</v>
          </cell>
          <cell r="Q186" t="str">
            <v>Ch 1 (p)</v>
          </cell>
          <cell r="R186">
            <v>730000000</v>
          </cell>
          <cell r="S186">
            <v>4068000000</v>
          </cell>
        </row>
        <row r="187">
          <cell r="Q187" t="str">
            <v xml:space="preserve"> </v>
          </cell>
        </row>
        <row r="203">
          <cell r="P203" t="str">
            <v>Preswyl: 2019-20</v>
          </cell>
          <cell r="Q203" t="str">
            <v>Preswyl: 2020-21 (r)</v>
          </cell>
          <cell r="R203" t="str">
            <v>Preswyl: 2021-22 (p) (r)</v>
          </cell>
          <cell r="S203" t="str">
            <v>o'r rhain: cyfraddau uwch preswyl: 2019-20 (r)</v>
          </cell>
          <cell r="T203" t="str">
            <v>o'r rhain: cyfraddau uwch preswyl: 2020-21 (r)</v>
          </cell>
          <cell r="U203" t="str">
            <v>o'r rhain: cyfraddau uwch preswyl: 2021-22 (p) (r)</v>
          </cell>
        </row>
        <row r="204">
          <cell r="P204">
            <v>4020</v>
          </cell>
          <cell r="Q204">
            <v>1760</v>
          </cell>
          <cell r="R204">
            <v>5100</v>
          </cell>
          <cell r="S204">
            <v>930</v>
          </cell>
          <cell r="T204">
            <v>430</v>
          </cell>
          <cell r="U204">
            <v>1290</v>
          </cell>
        </row>
        <row r="205">
          <cell r="P205">
            <v>4560</v>
          </cell>
          <cell r="Q205">
            <v>1940</v>
          </cell>
          <cell r="R205">
            <v>4700</v>
          </cell>
          <cell r="S205">
            <v>1030</v>
          </cell>
          <cell r="T205">
            <v>430</v>
          </cell>
          <cell r="U205">
            <v>1160</v>
          </cell>
        </row>
        <row r="206">
          <cell r="P206">
            <v>4670</v>
          </cell>
          <cell r="Q206">
            <v>2580</v>
          </cell>
          <cell r="R206">
            <v>8060</v>
          </cell>
          <cell r="S206">
            <v>1020</v>
          </cell>
          <cell r="T206">
            <v>600</v>
          </cell>
          <cell r="U206">
            <v>1580</v>
          </cell>
        </row>
        <row r="207">
          <cell r="P207">
            <v>5020</v>
          </cell>
          <cell r="Q207">
            <v>3030</v>
          </cell>
          <cell r="S207">
            <v>1140</v>
          </cell>
          <cell r="T207">
            <v>800</v>
          </cell>
        </row>
        <row r="208">
          <cell r="P208">
            <v>5270</v>
          </cell>
          <cell r="Q208">
            <v>3230</v>
          </cell>
          <cell r="S208">
            <v>1130</v>
          </cell>
          <cell r="T208">
            <v>810</v>
          </cell>
        </row>
        <row r="209">
          <cell r="P209">
            <v>4640</v>
          </cell>
          <cell r="Q209">
            <v>3700</v>
          </cell>
          <cell r="S209">
            <v>1060</v>
          </cell>
          <cell r="T209">
            <v>910</v>
          </cell>
        </row>
        <row r="210">
          <cell r="P210">
            <v>5060</v>
          </cell>
          <cell r="Q210">
            <v>5300</v>
          </cell>
          <cell r="S210">
            <v>1150</v>
          </cell>
          <cell r="T210">
            <v>1310</v>
          </cell>
        </row>
        <row r="211">
          <cell r="P211">
            <v>5230</v>
          </cell>
          <cell r="Q211">
            <v>5310</v>
          </cell>
          <cell r="S211">
            <v>1090</v>
          </cell>
          <cell r="T211">
            <v>1220</v>
          </cell>
        </row>
        <row r="212">
          <cell r="P212">
            <v>4900</v>
          </cell>
          <cell r="Q212">
            <v>6200</v>
          </cell>
          <cell r="S212">
            <v>1140</v>
          </cell>
          <cell r="T212">
            <v>1450</v>
          </cell>
        </row>
        <row r="213">
          <cell r="P213">
            <v>3860</v>
          </cell>
          <cell r="Q213">
            <v>3900</v>
          </cell>
          <cell r="S213">
            <v>1040</v>
          </cell>
          <cell r="T213">
            <v>910</v>
          </cell>
        </row>
        <row r="214">
          <cell r="P214">
            <v>3940</v>
          </cell>
          <cell r="Q214">
            <v>4780</v>
          </cell>
          <cell r="S214">
            <v>1040</v>
          </cell>
          <cell r="T214">
            <v>1180</v>
          </cell>
        </row>
        <row r="215">
          <cell r="P215">
            <v>4110</v>
          </cell>
          <cell r="Q215">
            <v>6450</v>
          </cell>
          <cell r="S215">
            <v>1010</v>
          </cell>
          <cell r="T215">
            <v>1550</v>
          </cell>
        </row>
        <row r="230">
          <cell r="P230" t="str">
            <v>Mis y daeth y trafodiad i rym</v>
          </cell>
        </row>
        <row r="232">
          <cell r="P232" t="str">
            <v>Amhreswyl: 2019-20</v>
          </cell>
          <cell r="Q232" t="str">
            <v>Amhreswyl: 2020-21 (r)</v>
          </cell>
          <cell r="R232" t="str">
            <v>Amhreswyl: 2021-22 (p) (r)</v>
          </cell>
        </row>
        <row r="233">
          <cell r="O233" t="str">
            <v>Ebr</v>
          </cell>
          <cell r="P233">
            <v>530</v>
          </cell>
          <cell r="Q233">
            <v>370</v>
          </cell>
          <cell r="R233">
            <v>570</v>
          </cell>
        </row>
        <row r="234">
          <cell r="O234" t="str">
            <v>Mai</v>
          </cell>
          <cell r="P234">
            <v>530</v>
          </cell>
          <cell r="Q234">
            <v>270</v>
          </cell>
          <cell r="R234">
            <v>490</v>
          </cell>
        </row>
        <row r="235">
          <cell r="O235" t="str">
            <v>Meh</v>
          </cell>
          <cell r="P235">
            <v>470</v>
          </cell>
          <cell r="Q235">
            <v>350</v>
          </cell>
          <cell r="R235">
            <v>560</v>
          </cell>
        </row>
        <row r="236">
          <cell r="O236" t="str">
            <v>Gor</v>
          </cell>
          <cell r="P236">
            <v>590</v>
          </cell>
          <cell r="Q236">
            <v>450</v>
          </cell>
        </row>
        <row r="237">
          <cell r="O237" t="str">
            <v>Aws</v>
          </cell>
          <cell r="P237">
            <v>480</v>
          </cell>
          <cell r="Q237">
            <v>340</v>
          </cell>
        </row>
        <row r="238">
          <cell r="O238" t="str">
            <v>Med</v>
          </cell>
          <cell r="P238">
            <v>500</v>
          </cell>
          <cell r="Q238">
            <v>430</v>
          </cell>
        </row>
        <row r="239">
          <cell r="O239" t="str">
            <v>Hyd</v>
          </cell>
          <cell r="P239">
            <v>530</v>
          </cell>
          <cell r="Q239">
            <v>540</v>
          </cell>
        </row>
        <row r="240">
          <cell r="O240" t="str">
            <v>Tac</v>
          </cell>
          <cell r="P240">
            <v>470</v>
          </cell>
          <cell r="Q240">
            <v>430</v>
          </cell>
        </row>
        <row r="241">
          <cell r="O241" t="str">
            <v>Rha</v>
          </cell>
          <cell r="P241">
            <v>520</v>
          </cell>
          <cell r="Q241">
            <v>580</v>
          </cell>
        </row>
        <row r="242">
          <cell r="O242" t="str">
            <v>Ion</v>
          </cell>
          <cell r="P242">
            <v>540</v>
          </cell>
          <cell r="Q242">
            <v>380</v>
          </cell>
        </row>
        <row r="243">
          <cell r="O243" t="str">
            <v>Chw</v>
          </cell>
          <cell r="P243">
            <v>440</v>
          </cell>
          <cell r="Q243">
            <v>480</v>
          </cell>
        </row>
        <row r="244">
          <cell r="O244" t="str">
            <v>Maw</v>
          </cell>
          <cell r="P244">
            <v>570</v>
          </cell>
          <cell r="Q244">
            <v>680</v>
          </cell>
        </row>
        <row r="257">
          <cell r="P257" t="str">
            <v>Mis y daeth y trafodiad i rym</v>
          </cell>
        </row>
        <row r="259">
          <cell r="P259" t="str">
            <v>Preswyl: 2019-20 (r)</v>
          </cell>
          <cell r="Q259" t="str">
            <v>Preswyl: 2020-21 (r)</v>
          </cell>
          <cell r="R259" t="str">
            <v>Preswyl: 2021-22 (p) (r)</v>
          </cell>
          <cell r="S259" t="str">
            <v>o'r rhain: refeniw ychwanegol o’r gyfradd uwch: 2019-20 (r)</v>
          </cell>
          <cell r="T259" t="str">
            <v>o'r rhain: refeniw ychwanegol o’r gyfradd uwch: 2020-21 (r)</v>
          </cell>
          <cell r="U259" t="str">
            <v>o'r rhain: refeniw ychwanegol o’r gyfradd uwch: 2021-22 (p) (r)</v>
          </cell>
        </row>
        <row r="260">
          <cell r="O260" t="str">
            <v>Ebr</v>
          </cell>
          <cell r="P260">
            <v>10.1</v>
          </cell>
          <cell r="Q260">
            <v>4.5999999999999996</v>
          </cell>
          <cell r="R260">
            <v>18.2</v>
          </cell>
          <cell r="S260">
            <v>3.7</v>
          </cell>
          <cell r="T260">
            <v>1.9</v>
          </cell>
          <cell r="U260">
            <v>9.1</v>
          </cell>
        </row>
        <row r="261">
          <cell r="O261" t="str">
            <v>Mai</v>
          </cell>
          <cell r="P261">
            <v>11.8</v>
          </cell>
          <cell r="Q261">
            <v>5.2</v>
          </cell>
          <cell r="R261">
            <v>17.600000000000001</v>
          </cell>
          <cell r="S261">
            <v>4.4000000000000004</v>
          </cell>
          <cell r="T261">
            <v>1.9</v>
          </cell>
          <cell r="U261">
            <v>8.6</v>
          </cell>
        </row>
        <row r="262">
          <cell r="O262" t="str">
            <v>Meh</v>
          </cell>
          <cell r="P262">
            <v>12.7</v>
          </cell>
          <cell r="Q262">
            <v>7.4</v>
          </cell>
          <cell r="R262">
            <v>33.700000000000003</v>
          </cell>
          <cell r="S262">
            <v>4.5999999999999996</v>
          </cell>
          <cell r="T262">
            <v>2.5</v>
          </cell>
          <cell r="U262">
            <v>12.6</v>
          </cell>
        </row>
        <row r="263">
          <cell r="O263" t="str">
            <v>Gor</v>
          </cell>
          <cell r="P263">
            <v>13.8</v>
          </cell>
          <cell r="Q263">
            <v>9.1</v>
          </cell>
          <cell r="S263">
            <v>5.0999999999999996</v>
          </cell>
          <cell r="T263">
            <v>3.7</v>
          </cell>
        </row>
        <row r="264">
          <cell r="O264" t="str">
            <v>Aws</v>
          </cell>
          <cell r="P264">
            <v>16.3</v>
          </cell>
          <cell r="Q264">
            <v>9.1</v>
          </cell>
          <cell r="S264">
            <v>5.4</v>
          </cell>
          <cell r="T264">
            <v>4</v>
          </cell>
        </row>
        <row r="265">
          <cell r="O265" t="str">
            <v>Med</v>
          </cell>
          <cell r="P265">
            <v>13</v>
          </cell>
          <cell r="Q265">
            <v>9.8000000000000007</v>
          </cell>
          <cell r="S265">
            <v>4.7</v>
          </cell>
          <cell r="T265">
            <v>4.5</v>
          </cell>
        </row>
        <row r="266">
          <cell r="O266" t="str">
            <v>Hyd</v>
          </cell>
          <cell r="P266">
            <v>14.6</v>
          </cell>
          <cell r="Q266">
            <v>15.6</v>
          </cell>
          <cell r="S266">
            <v>5.0999999999999996</v>
          </cell>
          <cell r="T266">
            <v>6.9</v>
          </cell>
        </row>
        <row r="267">
          <cell r="O267" t="str">
            <v>Tac</v>
          </cell>
          <cell r="P267">
            <v>15.9</v>
          </cell>
          <cell r="Q267">
            <v>16.600000000000001</v>
          </cell>
          <cell r="S267">
            <v>5.0999999999999996</v>
          </cell>
          <cell r="T267">
            <v>6.7</v>
          </cell>
        </row>
        <row r="268">
          <cell r="O268" t="str">
            <v>Rha</v>
          </cell>
          <cell r="P268">
            <v>14.2</v>
          </cell>
          <cell r="Q268">
            <v>20.3</v>
          </cell>
          <cell r="S268">
            <v>5.0999999999999996</v>
          </cell>
          <cell r="T268">
            <v>8.9</v>
          </cell>
        </row>
        <row r="269">
          <cell r="O269" t="str">
            <v>Ion</v>
          </cell>
          <cell r="P269">
            <v>11.9</v>
          </cell>
          <cell r="Q269">
            <v>14.2</v>
          </cell>
          <cell r="S269">
            <v>4.5999999999999996</v>
          </cell>
          <cell r="T269">
            <v>6.3</v>
          </cell>
        </row>
        <row r="270">
          <cell r="O270" t="str">
            <v>Chw</v>
          </cell>
          <cell r="P270">
            <v>11.8</v>
          </cell>
          <cell r="Q270">
            <v>16.899999999999999</v>
          </cell>
          <cell r="S270">
            <v>4.5</v>
          </cell>
          <cell r="T270">
            <v>8.1999999999999993</v>
          </cell>
        </row>
        <row r="271">
          <cell r="O271" t="str">
            <v>Maw</v>
          </cell>
          <cell r="P271">
            <v>12.3</v>
          </cell>
          <cell r="Q271">
            <v>26.4</v>
          </cell>
          <cell r="S271">
            <v>4.3</v>
          </cell>
          <cell r="T271">
            <v>11.6</v>
          </cell>
        </row>
        <row r="293">
          <cell r="P293" t="str">
            <v>Amhreswyl: 2019-20</v>
          </cell>
          <cell r="Q293" t="str">
            <v>Amhreswyl: 2020-21 (r)</v>
          </cell>
          <cell r="R293" t="str">
            <v>Amhreswyl: 2021-22 (p) (r)</v>
          </cell>
        </row>
        <row r="294">
          <cell r="O294" t="str">
            <v>Ebr</v>
          </cell>
          <cell r="P294">
            <v>2.9</v>
          </cell>
          <cell r="Q294">
            <v>5.2</v>
          </cell>
          <cell r="R294">
            <v>19.899999999999999</v>
          </cell>
        </row>
        <row r="295">
          <cell r="O295" t="str">
            <v>Mai</v>
          </cell>
          <cell r="P295">
            <v>7.7</v>
          </cell>
          <cell r="Q295">
            <v>1.5</v>
          </cell>
          <cell r="R295">
            <v>4.9000000000000004</v>
          </cell>
        </row>
        <row r="296">
          <cell r="O296" t="str">
            <v>Meh</v>
          </cell>
          <cell r="P296">
            <v>3.5</v>
          </cell>
          <cell r="Q296">
            <v>2.2999999999999998</v>
          </cell>
          <cell r="R296">
            <v>8.5</v>
          </cell>
        </row>
        <row r="297">
          <cell r="O297" t="str">
            <v>Gor</v>
          </cell>
          <cell r="P297">
            <v>5</v>
          </cell>
          <cell r="Q297">
            <v>3.4</v>
          </cell>
        </row>
        <row r="298">
          <cell r="O298" t="str">
            <v>Aws</v>
          </cell>
          <cell r="P298">
            <v>3.7</v>
          </cell>
          <cell r="Q298">
            <v>4.2</v>
          </cell>
        </row>
        <row r="299">
          <cell r="O299" t="str">
            <v>Med</v>
          </cell>
          <cell r="P299">
            <v>8.4</v>
          </cell>
          <cell r="Q299">
            <v>2.5</v>
          </cell>
        </row>
        <row r="300">
          <cell r="O300" t="str">
            <v>Hyd</v>
          </cell>
          <cell r="P300">
            <v>4.5</v>
          </cell>
          <cell r="Q300">
            <v>5.8</v>
          </cell>
        </row>
        <row r="301">
          <cell r="O301" t="str">
            <v>Tac</v>
          </cell>
          <cell r="P301">
            <v>6.4</v>
          </cell>
          <cell r="Q301">
            <v>4.7</v>
          </cell>
        </row>
        <row r="302">
          <cell r="O302" t="str">
            <v>Rha</v>
          </cell>
          <cell r="P302">
            <v>9.4</v>
          </cell>
          <cell r="Q302">
            <v>8.3000000000000007</v>
          </cell>
        </row>
        <row r="303">
          <cell r="O303" t="str">
            <v>Ion</v>
          </cell>
          <cell r="P303">
            <v>7.7</v>
          </cell>
          <cell r="Q303">
            <v>3.2</v>
          </cell>
        </row>
        <row r="304">
          <cell r="O304" t="str">
            <v>Chw</v>
          </cell>
          <cell r="P304">
            <v>4</v>
          </cell>
          <cell r="Q304">
            <v>6.7</v>
          </cell>
        </row>
        <row r="305">
          <cell r="O305" t="str">
            <v>Maw</v>
          </cell>
          <cell r="P305">
            <v>5.5</v>
          </cell>
          <cell r="Q305">
            <v>10.4</v>
          </cell>
        </row>
        <row r="320">
          <cell r="P320" t="str">
            <v>Math o drafodiad</v>
          </cell>
        </row>
        <row r="322">
          <cell r="P322" t="str">
            <v>Preswyl</v>
          </cell>
          <cell r="Q322" t="str">
            <v>Amhreswyl</v>
          </cell>
        </row>
        <row r="323">
          <cell r="O323" t="str">
            <v>Trawsgludo / trosglwyddo perchnogaeth ¹</v>
          </cell>
          <cell r="P323">
            <v>0.94799999999999995</v>
          </cell>
          <cell r="Q323">
            <v>0.70099999999999996</v>
          </cell>
        </row>
        <row r="324">
          <cell r="O324" t="str">
            <v>Rhoi les newydd</v>
          </cell>
          <cell r="P324">
            <v>1.2E-2</v>
          </cell>
          <cell r="Q324">
            <v>0.255</v>
          </cell>
        </row>
        <row r="325">
          <cell r="O325" t="str">
            <v>Aseinio les</v>
          </cell>
          <cell r="P325">
            <v>3.9E-2</v>
          </cell>
          <cell r="Q325">
            <v>4.3999999999999997E-2</v>
          </cell>
        </row>
        <row r="343">
          <cell r="P343" t="str">
            <v>Chwarter y daeth y trafodiad i rym</v>
          </cell>
        </row>
        <row r="345">
          <cell r="Q345" t="str">
            <v>Hyd at a gan gynnwys £180,000</v>
          </cell>
          <cell r="R345" t="str">
            <v>£180,001 - £250,000</v>
          </cell>
          <cell r="S345" t="str">
            <v>£250,001 - 400,000</v>
          </cell>
          <cell r="T345" t="str">
            <v>Dros £400,000</v>
          </cell>
        </row>
        <row r="346">
          <cell r="O346" t="str">
            <v>2018-19</v>
          </cell>
          <cell r="P346" t="str">
            <v>Ch 1</v>
          </cell>
          <cell r="Q346">
            <v>8750</v>
          </cell>
          <cell r="R346">
            <v>2370</v>
          </cell>
          <cell r="S346">
            <v>1680</v>
          </cell>
          <cell r="T346">
            <v>450</v>
          </cell>
        </row>
        <row r="347">
          <cell r="P347" t="str">
            <v>Ch 2</v>
          </cell>
          <cell r="Q347">
            <v>9210</v>
          </cell>
          <cell r="R347">
            <v>2800</v>
          </cell>
          <cell r="S347">
            <v>2170</v>
          </cell>
          <cell r="T347">
            <v>680</v>
          </cell>
        </row>
        <row r="348">
          <cell r="P348" t="str">
            <v>Ch 3</v>
          </cell>
          <cell r="Q348">
            <v>9860</v>
          </cell>
          <cell r="R348">
            <v>2960</v>
          </cell>
          <cell r="S348">
            <v>2280</v>
          </cell>
          <cell r="T348">
            <v>680</v>
          </cell>
        </row>
        <row r="349">
          <cell r="P349" t="str">
            <v>Ch 4</v>
          </cell>
          <cell r="Q349">
            <v>7790</v>
          </cell>
          <cell r="R349">
            <v>2050</v>
          </cell>
          <cell r="S349">
            <v>1570</v>
          </cell>
          <cell r="T349">
            <v>460</v>
          </cell>
        </row>
        <row r="350">
          <cell r="O350" t="str">
            <v>2019-20</v>
          </cell>
          <cell r="P350" t="str">
            <v>Ch 1</v>
          </cell>
          <cell r="Q350">
            <v>8350</v>
          </cell>
          <cell r="R350">
            <v>2440</v>
          </cell>
          <cell r="S350">
            <v>1950</v>
          </cell>
          <cell r="T350">
            <v>500</v>
          </cell>
        </row>
        <row r="351">
          <cell r="P351" t="str">
            <v>Ch 2</v>
          </cell>
          <cell r="Q351">
            <v>9170</v>
          </cell>
          <cell r="R351">
            <v>2900</v>
          </cell>
          <cell r="S351">
            <v>2190</v>
          </cell>
          <cell r="T351">
            <v>680</v>
          </cell>
        </row>
        <row r="352">
          <cell r="P352" t="str">
            <v>Ch 3</v>
          </cell>
          <cell r="Q352">
            <v>9080</v>
          </cell>
          <cell r="R352">
            <v>2990</v>
          </cell>
          <cell r="S352">
            <v>2430</v>
          </cell>
          <cell r="T352">
            <v>700</v>
          </cell>
        </row>
        <row r="353">
          <cell r="P353" t="str">
            <v>Ch 4</v>
          </cell>
          <cell r="Q353">
            <v>7440</v>
          </cell>
          <cell r="R353">
            <v>2170</v>
          </cell>
          <cell r="S353">
            <v>1720</v>
          </cell>
          <cell r="T353">
            <v>580</v>
          </cell>
        </row>
        <row r="354">
          <cell r="O354" t="str">
            <v>2020-21</v>
          </cell>
          <cell r="P354" t="str">
            <v>Ch 1</v>
          </cell>
          <cell r="Q354">
            <v>4020</v>
          </cell>
          <cell r="R354">
            <v>1210</v>
          </cell>
          <cell r="S354">
            <v>790</v>
          </cell>
          <cell r="T354">
            <v>260</v>
          </cell>
        </row>
        <row r="355">
          <cell r="P355" t="str">
            <v>Ch 2</v>
          </cell>
          <cell r="Q355">
            <v>5780</v>
          </cell>
          <cell r="R355">
            <v>1970</v>
          </cell>
          <cell r="S355">
            <v>1680</v>
          </cell>
          <cell r="T355">
            <v>540</v>
          </cell>
        </row>
        <row r="356">
          <cell r="P356" t="str">
            <v>Ch 3</v>
          </cell>
          <cell r="Q356">
            <v>8870</v>
          </cell>
          <cell r="R356">
            <v>3530</v>
          </cell>
          <cell r="S356">
            <v>3280</v>
          </cell>
          <cell r="T356">
            <v>1120</v>
          </cell>
        </row>
        <row r="357">
          <cell r="P357" t="str">
            <v xml:space="preserve">Ch 4 (r) </v>
          </cell>
          <cell r="Q357">
            <v>7760</v>
          </cell>
          <cell r="R357">
            <v>3050</v>
          </cell>
          <cell r="S357">
            <v>3080</v>
          </cell>
          <cell r="T357">
            <v>1240</v>
          </cell>
        </row>
        <row r="358">
          <cell r="O358" t="str">
            <v>21-22</v>
          </cell>
          <cell r="P358" t="str">
            <v>Ch 1 (p)</v>
          </cell>
          <cell r="Q358">
            <v>8540</v>
          </cell>
          <cell r="R358">
            <v>3850</v>
          </cell>
          <cell r="S358">
            <v>4030</v>
          </cell>
          <cell r="T358">
            <v>1440</v>
          </cell>
        </row>
        <row r="374">
          <cell r="P374" t="str">
            <v>Chwarter y daeth y trafodiad i rym</v>
          </cell>
        </row>
        <row r="376">
          <cell r="Q376" t="str">
            <v>Hyd at a gan gynnwys £180,000</v>
          </cell>
          <cell r="R376" t="str">
            <v>£180,001 - £250,000</v>
          </cell>
          <cell r="S376" t="str">
            <v>£250,001 - 400,000</v>
          </cell>
          <cell r="T376" t="str">
            <v>Dros £400,000</v>
          </cell>
        </row>
        <row r="377">
          <cell r="O377" t="str">
            <v>2018-19</v>
          </cell>
          <cell r="P377" t="str">
            <v xml:space="preserve">Ch 1 (r) </v>
          </cell>
          <cell r="Q377">
            <v>7</v>
          </cell>
          <cell r="R377">
            <v>4.9000000000000004</v>
          </cell>
          <cell r="S377">
            <v>10.8</v>
          </cell>
          <cell r="T377">
            <v>8.8000000000000007</v>
          </cell>
        </row>
        <row r="378">
          <cell r="P378" t="str">
            <v xml:space="preserve">Ch 2 (r) </v>
          </cell>
          <cell r="Q378">
            <v>6.9</v>
          </cell>
          <cell r="R378">
            <v>5.8</v>
          </cell>
          <cell r="S378">
            <v>14.2</v>
          </cell>
          <cell r="T378">
            <v>14</v>
          </cell>
        </row>
        <row r="379">
          <cell r="P379" t="str">
            <v xml:space="preserve">Ch 3 (r) </v>
          </cell>
          <cell r="Q379">
            <v>7.3</v>
          </cell>
          <cell r="R379">
            <v>6</v>
          </cell>
          <cell r="S379">
            <v>15</v>
          </cell>
          <cell r="T379">
            <v>15.2</v>
          </cell>
        </row>
        <row r="380">
          <cell r="P380" t="str">
            <v xml:space="preserve">Ch 4 (r) </v>
          </cell>
          <cell r="Q380">
            <v>6.2</v>
          </cell>
          <cell r="R380">
            <v>4.4000000000000004</v>
          </cell>
          <cell r="S380">
            <v>10.6</v>
          </cell>
          <cell r="T380">
            <v>9.5</v>
          </cell>
        </row>
        <row r="381">
          <cell r="O381" t="str">
            <v>2019-20</v>
          </cell>
          <cell r="P381" t="str">
            <v xml:space="preserve">Ch 1 (r) </v>
          </cell>
          <cell r="Q381">
            <v>6.7</v>
          </cell>
          <cell r="R381">
            <v>5.0999999999999996</v>
          </cell>
          <cell r="S381">
            <v>12.5</v>
          </cell>
          <cell r="T381">
            <v>10.4</v>
          </cell>
        </row>
        <row r="382">
          <cell r="P382" t="str">
            <v xml:space="preserve">Ch 2 (r) </v>
          </cell>
          <cell r="Q382">
            <v>7.3</v>
          </cell>
          <cell r="R382">
            <v>6.3</v>
          </cell>
          <cell r="S382">
            <v>14.5</v>
          </cell>
          <cell r="T382">
            <v>15.1</v>
          </cell>
        </row>
        <row r="383">
          <cell r="P383" t="str">
            <v xml:space="preserve">Ch 3 (r) </v>
          </cell>
          <cell r="Q383">
            <v>7.2</v>
          </cell>
          <cell r="R383">
            <v>6.4</v>
          </cell>
          <cell r="S383">
            <v>15.8</v>
          </cell>
          <cell r="T383">
            <v>15.2</v>
          </cell>
        </row>
        <row r="384">
          <cell r="P384" t="str">
            <v xml:space="preserve">Ch 4 (r) </v>
          </cell>
          <cell r="Q384">
            <v>6.5</v>
          </cell>
          <cell r="R384">
            <v>5</v>
          </cell>
          <cell r="S384">
            <v>11.5</v>
          </cell>
          <cell r="T384">
            <v>13</v>
          </cell>
        </row>
        <row r="385">
          <cell r="O385" t="str">
            <v>2020-21</v>
          </cell>
          <cell r="P385" t="str">
            <v xml:space="preserve">Ch 1 (r) </v>
          </cell>
          <cell r="Q385">
            <v>3</v>
          </cell>
          <cell r="R385">
            <v>2.6</v>
          </cell>
          <cell r="S385">
            <v>5.2</v>
          </cell>
          <cell r="T385">
            <v>6.4</v>
          </cell>
        </row>
        <row r="386">
          <cell r="P386" t="str">
            <v xml:space="preserve">Ch 2 (r) </v>
          </cell>
          <cell r="Q386">
            <v>5.2</v>
          </cell>
          <cell r="R386">
            <v>2.6</v>
          </cell>
          <cell r="S386">
            <v>8.3000000000000007</v>
          </cell>
          <cell r="T386">
            <v>11.9</v>
          </cell>
        </row>
        <row r="387">
          <cell r="P387" t="str">
            <v xml:space="preserve">Ch 3 (r) </v>
          </cell>
          <cell r="Q387">
            <v>8</v>
          </cell>
          <cell r="R387">
            <v>3.9</v>
          </cell>
          <cell r="S387">
            <v>15.7</v>
          </cell>
          <cell r="T387">
            <v>25</v>
          </cell>
        </row>
        <row r="388">
          <cell r="P388" t="str">
            <v xml:space="preserve">Ch 4 (r) </v>
          </cell>
          <cell r="Q388">
            <v>9.8000000000000007</v>
          </cell>
          <cell r="R388">
            <v>4.7</v>
          </cell>
          <cell r="S388">
            <v>15.2</v>
          </cell>
          <cell r="T388">
            <v>27.9</v>
          </cell>
        </row>
        <row r="389">
          <cell r="O389" t="str">
            <v>21-22</v>
          </cell>
          <cell r="P389" t="str">
            <v>Ch 1 (p)</v>
          </cell>
          <cell r="Q389">
            <v>11.1</v>
          </cell>
          <cell r="R389">
            <v>5.7</v>
          </cell>
          <cell r="S389">
            <v>20</v>
          </cell>
          <cell r="T389">
            <v>32.6</v>
          </cell>
        </row>
        <row r="405">
          <cell r="P405" t="str">
            <v xml:space="preserve">Band treth breswyl </v>
          </cell>
        </row>
        <row r="407">
          <cell r="P407" t="str">
            <v xml:space="preserve">Nifer y trafodiadau (p) </v>
          </cell>
          <cell r="Q407" t="str">
            <v xml:space="preserve">Treth yn ddyledus (p) </v>
          </cell>
        </row>
        <row r="408">
          <cell r="O408" t="str">
            <v>Hyd at a gan gynnwys £180,000</v>
          </cell>
          <cell r="P408">
            <v>0.47799999999999998</v>
          </cell>
          <cell r="Q408">
            <v>0.16</v>
          </cell>
        </row>
        <row r="409">
          <cell r="O409" t="str">
            <v>£180,001 - £250,000</v>
          </cell>
          <cell r="P409">
            <v>0.215</v>
          </cell>
          <cell r="Q409">
            <v>8.2000000000000003E-2</v>
          </cell>
        </row>
        <row r="410">
          <cell r="O410" t="str">
            <v>£250,001 - 400,000</v>
          </cell>
          <cell r="P410">
            <v>0.22600000000000001</v>
          </cell>
          <cell r="Q410">
            <v>0.28799999999999998</v>
          </cell>
        </row>
        <row r="411">
          <cell r="O411" t="str">
            <v>£400,001 -£750,000</v>
          </cell>
          <cell r="P411">
            <v>7.2999999999999995E-2</v>
          </cell>
          <cell r="Q411">
            <v>0.34699999999999998</v>
          </cell>
        </row>
        <row r="412">
          <cell r="O412" t="str">
            <v>£750,001 - £1.5m</v>
          </cell>
          <cell r="P412">
            <v>7.0000000000000001E-3</v>
          </cell>
          <cell r="Q412">
            <v>0.1</v>
          </cell>
        </row>
        <row r="413">
          <cell r="O413" t="str">
            <v>Dros 
£1.5m</v>
          </cell>
          <cell r="P413">
            <v>5.0000000000000001E-4</v>
          </cell>
          <cell r="Q413">
            <v>2.3E-2</v>
          </cell>
        </row>
        <row r="435">
          <cell r="Q435" t="str">
            <v>Gwerth nad yw’n werth rhent: Hyd at a gan gynnwys £250,000</v>
          </cell>
          <cell r="R435" t="str">
            <v>Gwerth nad yw’n werth rhent: £250,001 - £1m</v>
          </cell>
          <cell r="S435" t="str">
            <v>Gwerth nad yw’n werth rhent: £1m+</v>
          </cell>
          <cell r="T435" t="str">
            <v>Gwerth rhent</v>
          </cell>
        </row>
        <row r="436">
          <cell r="O436" t="str">
            <v>2018-19</v>
          </cell>
          <cell r="P436" t="str">
            <v xml:space="preserve">Ch 1 </v>
          </cell>
          <cell r="Q436">
            <v>760</v>
          </cell>
          <cell r="R436">
            <v>240</v>
          </cell>
          <cell r="S436">
            <v>80</v>
          </cell>
          <cell r="T436">
            <v>400</v>
          </cell>
        </row>
        <row r="437">
          <cell r="P437" t="str">
            <v xml:space="preserve">Ch 2 </v>
          </cell>
          <cell r="Q437">
            <v>770</v>
          </cell>
          <cell r="R437">
            <v>280</v>
          </cell>
          <cell r="S437">
            <v>80</v>
          </cell>
          <cell r="T437">
            <v>410</v>
          </cell>
        </row>
        <row r="438">
          <cell r="P438" t="str">
            <v xml:space="preserve">Ch 3 </v>
          </cell>
          <cell r="Q438">
            <v>860</v>
          </cell>
          <cell r="R438">
            <v>340</v>
          </cell>
          <cell r="S438">
            <v>100</v>
          </cell>
          <cell r="T438">
            <v>460</v>
          </cell>
        </row>
        <row r="439">
          <cell r="P439" t="str">
            <v xml:space="preserve">Ch 4 </v>
          </cell>
          <cell r="Q439">
            <v>760</v>
          </cell>
          <cell r="R439">
            <v>290</v>
          </cell>
          <cell r="S439">
            <v>110</v>
          </cell>
          <cell r="T439">
            <v>430</v>
          </cell>
        </row>
        <row r="440">
          <cell r="O440" t="str">
            <v>2019-20</v>
          </cell>
          <cell r="P440" t="str">
            <v xml:space="preserve">Ch 1 </v>
          </cell>
          <cell r="Q440">
            <v>850</v>
          </cell>
          <cell r="R440">
            <v>260</v>
          </cell>
          <cell r="S440">
            <v>60</v>
          </cell>
          <cell r="T440">
            <v>390</v>
          </cell>
        </row>
        <row r="441">
          <cell r="P441" t="str">
            <v xml:space="preserve">Ch 2 </v>
          </cell>
          <cell r="Q441">
            <v>720</v>
          </cell>
          <cell r="R441">
            <v>300</v>
          </cell>
          <cell r="S441">
            <v>100</v>
          </cell>
          <cell r="T441">
            <v>490</v>
          </cell>
        </row>
        <row r="442">
          <cell r="P442" t="str">
            <v xml:space="preserve">Ch 3 </v>
          </cell>
          <cell r="Q442">
            <v>790</v>
          </cell>
          <cell r="R442">
            <v>290</v>
          </cell>
          <cell r="S442">
            <v>100</v>
          </cell>
          <cell r="T442">
            <v>390</v>
          </cell>
        </row>
        <row r="443">
          <cell r="P443" t="str">
            <v xml:space="preserve">Ch 4 </v>
          </cell>
          <cell r="Q443">
            <v>780</v>
          </cell>
          <cell r="R443">
            <v>290</v>
          </cell>
          <cell r="S443">
            <v>70</v>
          </cell>
          <cell r="T443">
            <v>480</v>
          </cell>
        </row>
        <row r="444">
          <cell r="O444" t="str">
            <v>2020-21</v>
          </cell>
          <cell r="P444" t="str">
            <v xml:space="preserve">Ch 1 </v>
          </cell>
          <cell r="Q444">
            <v>600</v>
          </cell>
          <cell r="R444">
            <v>140</v>
          </cell>
          <cell r="S444">
            <v>40</v>
          </cell>
          <cell r="T444">
            <v>230</v>
          </cell>
        </row>
        <row r="445">
          <cell r="P445" t="str">
            <v xml:space="preserve">Ch 2 </v>
          </cell>
          <cell r="Q445">
            <v>660</v>
          </cell>
          <cell r="R445">
            <v>200</v>
          </cell>
          <cell r="S445">
            <v>60</v>
          </cell>
          <cell r="T445">
            <v>320</v>
          </cell>
        </row>
        <row r="446">
          <cell r="P446" t="str">
            <v xml:space="preserve">Ch 3 </v>
          </cell>
          <cell r="Q446">
            <v>770</v>
          </cell>
          <cell r="R446">
            <v>330</v>
          </cell>
          <cell r="S446">
            <v>90</v>
          </cell>
          <cell r="T446">
            <v>390</v>
          </cell>
        </row>
        <row r="447">
          <cell r="P447" t="str">
            <v xml:space="preserve">Ch 4 (r) </v>
          </cell>
          <cell r="Q447">
            <v>810</v>
          </cell>
          <cell r="R447">
            <v>310</v>
          </cell>
          <cell r="S447">
            <v>90</v>
          </cell>
          <cell r="T447">
            <v>360</v>
          </cell>
        </row>
        <row r="448">
          <cell r="O448" t="str">
            <v>21-22</v>
          </cell>
          <cell r="P448" t="str">
            <v>Ch 1 (p)</v>
          </cell>
          <cell r="Q448">
            <v>820</v>
          </cell>
          <cell r="R448">
            <v>340</v>
          </cell>
          <cell r="S448">
            <v>90</v>
          </cell>
          <cell r="T448">
            <v>390</v>
          </cell>
        </row>
        <row r="467">
          <cell r="Q467" t="str">
            <v>Gwerth nad yw’n werth rhent: Hyd at a gan gynnwys £250,000</v>
          </cell>
          <cell r="R467" t="str">
            <v>Gwerth nad yw’n werth rhent: £250,001 - £1m</v>
          </cell>
          <cell r="S467" t="str">
            <v>Gwerth nad yw’n werth rhent: £1m+</v>
          </cell>
          <cell r="T467" t="str">
            <v>Gwerth rhent</v>
          </cell>
        </row>
        <row r="468">
          <cell r="O468" t="str">
            <v>2018-19</v>
          </cell>
          <cell r="P468" t="str">
            <v xml:space="preserve">Ch 1 </v>
          </cell>
          <cell r="Q468">
            <v>0.1</v>
          </cell>
          <cell r="R468">
            <v>2.8</v>
          </cell>
          <cell r="S468">
            <v>10</v>
          </cell>
          <cell r="T468">
            <v>2.7</v>
          </cell>
        </row>
        <row r="469">
          <cell r="P469" t="str">
            <v xml:space="preserve">Ch 2 </v>
          </cell>
          <cell r="Q469">
            <v>0.1</v>
          </cell>
          <cell r="R469">
            <v>3.1</v>
          </cell>
          <cell r="S469">
            <v>11.5</v>
          </cell>
          <cell r="T469">
            <v>3</v>
          </cell>
        </row>
        <row r="470">
          <cell r="P470" t="str">
            <v xml:space="preserve">Ch 3 </v>
          </cell>
          <cell r="Q470">
            <v>0.1</v>
          </cell>
          <cell r="R470">
            <v>3.7</v>
          </cell>
          <cell r="S470">
            <v>13.7</v>
          </cell>
          <cell r="T470">
            <v>2.1</v>
          </cell>
        </row>
        <row r="471">
          <cell r="P471" t="str">
            <v xml:space="preserve">Ch 4 </v>
          </cell>
          <cell r="Q471">
            <v>0.1</v>
          </cell>
          <cell r="R471">
            <v>3</v>
          </cell>
          <cell r="S471">
            <v>14.4</v>
          </cell>
          <cell r="T471">
            <v>2.8</v>
          </cell>
        </row>
        <row r="472">
          <cell r="O472" t="str">
            <v>2019-20</v>
          </cell>
          <cell r="P472" t="str">
            <v xml:space="preserve">Ch 1 </v>
          </cell>
          <cell r="Q472">
            <v>0.1</v>
          </cell>
          <cell r="R472">
            <v>2.8</v>
          </cell>
          <cell r="S472">
            <v>6.6</v>
          </cell>
          <cell r="T472">
            <v>4.5999999999999996</v>
          </cell>
        </row>
        <row r="473">
          <cell r="P473" t="str">
            <v xml:space="preserve">Ch 2 </v>
          </cell>
          <cell r="Q473">
            <v>0.1</v>
          </cell>
          <cell r="R473">
            <v>3.3</v>
          </cell>
          <cell r="S473">
            <v>11.6</v>
          </cell>
          <cell r="T473">
            <v>2.1</v>
          </cell>
        </row>
        <row r="474">
          <cell r="P474" t="str">
            <v xml:space="preserve">Ch 3 </v>
          </cell>
          <cell r="Q474">
            <v>0.1</v>
          </cell>
          <cell r="R474">
            <v>3.6</v>
          </cell>
          <cell r="S474">
            <v>13.7</v>
          </cell>
          <cell r="T474">
            <v>2.9</v>
          </cell>
        </row>
        <row r="475">
          <cell r="P475" t="str">
            <v xml:space="preserve">Ch 4 </v>
          </cell>
          <cell r="Q475">
            <v>0.2</v>
          </cell>
          <cell r="R475">
            <v>2.9</v>
          </cell>
          <cell r="S475">
            <v>11.1</v>
          </cell>
          <cell r="T475">
            <v>3</v>
          </cell>
        </row>
        <row r="476">
          <cell r="O476" t="str">
            <v>2020-21</v>
          </cell>
          <cell r="P476" t="str">
            <v xml:space="preserve">Ch 1 </v>
          </cell>
          <cell r="Q476">
            <v>0.1</v>
          </cell>
          <cell r="R476">
            <v>1.4</v>
          </cell>
          <cell r="S476">
            <v>6.8</v>
          </cell>
          <cell r="T476">
            <v>0.7</v>
          </cell>
        </row>
        <row r="477">
          <cell r="P477" t="str">
            <v xml:space="preserve">Ch 2 </v>
          </cell>
          <cell r="Q477">
            <v>0.1</v>
          </cell>
          <cell r="R477">
            <v>2.2000000000000002</v>
          </cell>
          <cell r="S477">
            <v>6.4</v>
          </cell>
          <cell r="T477">
            <v>1.5</v>
          </cell>
        </row>
        <row r="478">
          <cell r="P478" t="str">
            <v xml:space="preserve">Ch 3 </v>
          </cell>
          <cell r="Q478">
            <v>0.1</v>
          </cell>
          <cell r="R478">
            <v>3.5</v>
          </cell>
          <cell r="S478">
            <v>13.2</v>
          </cell>
          <cell r="T478">
            <v>1.8</v>
          </cell>
        </row>
        <row r="479">
          <cell r="P479" t="str">
            <v xml:space="preserve">Ch 4 (r) </v>
          </cell>
          <cell r="Q479">
            <v>0.1</v>
          </cell>
          <cell r="R479">
            <v>3.3</v>
          </cell>
          <cell r="S479">
            <v>13.6</v>
          </cell>
          <cell r="T479">
            <v>3.3</v>
          </cell>
        </row>
        <row r="480">
          <cell r="O480" t="str">
            <v>21-22</v>
          </cell>
          <cell r="P480" t="str">
            <v xml:space="preserve">Ch 1 (p) </v>
          </cell>
          <cell r="Q480">
            <v>0.2</v>
          </cell>
          <cell r="R480">
            <v>3.7</v>
          </cell>
          <cell r="S480">
            <v>27.2</v>
          </cell>
          <cell r="T480">
            <v>2.2000000000000002</v>
          </cell>
        </row>
        <row r="495">
          <cell r="P495" t="str">
            <v>Gwerth</v>
          </cell>
        </row>
        <row r="497">
          <cell r="Q497" t="str">
            <v>Nifer y trafodiadau</v>
          </cell>
        </row>
        <row r="498">
          <cell r="O498" t="str">
            <v>Gwerth nad yw’n werth rhent</v>
          </cell>
          <cell r="P498" t="str">
            <v>Hyd at a gan gynnwys £250,000</v>
          </cell>
          <cell r="Q498">
            <v>0.50900000000000001</v>
          </cell>
        </row>
        <row r="499">
          <cell r="P499" t="str">
            <v>£250,001 - £1m</v>
          </cell>
          <cell r="Q499">
            <v>0.21</v>
          </cell>
        </row>
        <row r="500">
          <cell r="P500" t="str">
            <v>Dros £1m</v>
          </cell>
          <cell r="Q500">
            <v>5.3999999999999999E-2</v>
          </cell>
        </row>
        <row r="502">
          <cell r="O502" t="str">
            <v>Gwerth rhent</v>
          </cell>
          <cell r="P502" t="str">
            <v>Dim premiwm wedi ei dalu ¹</v>
          </cell>
          <cell r="Q502">
            <v>0.22700000000000001</v>
          </cell>
        </row>
        <row r="503">
          <cell r="P503" t="str">
            <v>Premiwm wedi ei dalu ¹ ²</v>
          </cell>
          <cell r="Q503">
            <v>1.4999999999999999E-2</v>
          </cell>
        </row>
        <row r="530">
          <cell r="Q530" t="str">
            <v>Treth yn ddyledus</v>
          </cell>
        </row>
        <row r="531">
          <cell r="Q531">
            <v>6.0000000000000001E-3</v>
          </cell>
        </row>
        <row r="532">
          <cell r="Q532">
            <v>0.11</v>
          </cell>
        </row>
        <row r="533">
          <cell r="Q533">
            <v>0.81699999999999995</v>
          </cell>
        </row>
        <row r="535">
          <cell r="Q535">
            <v>6.5000000000000002E-2</v>
          </cell>
        </row>
        <row r="536">
          <cell r="Q536">
            <v>2E-3</v>
          </cell>
        </row>
        <row r="559">
          <cell r="P559" t="str">
            <v>Chwarter y daeth y trafodiad i rym</v>
          </cell>
        </row>
        <row r="561">
          <cell r="Q561" t="str">
            <v>Preswyl</v>
          </cell>
          <cell r="R561" t="str">
            <v>Amhreswyl</v>
          </cell>
        </row>
        <row r="562">
          <cell r="O562" t="str">
            <v>2018-19</v>
          </cell>
          <cell r="P562" t="str">
            <v xml:space="preserve">Ch 1 (r) </v>
          </cell>
          <cell r="Q562">
            <v>220</v>
          </cell>
          <cell r="R562">
            <v>80</v>
          </cell>
        </row>
        <row r="563">
          <cell r="P563" t="str">
            <v xml:space="preserve">Ch 2 (r) </v>
          </cell>
          <cell r="Q563">
            <v>220</v>
          </cell>
          <cell r="R563">
            <v>80</v>
          </cell>
        </row>
        <row r="564">
          <cell r="P564" t="str">
            <v xml:space="preserve">Ch 3 (r) </v>
          </cell>
          <cell r="Q564">
            <v>270</v>
          </cell>
          <cell r="R564">
            <v>120</v>
          </cell>
        </row>
        <row r="565">
          <cell r="P565" t="str">
            <v xml:space="preserve">Ch 4 (r) </v>
          </cell>
          <cell r="Q565">
            <v>260</v>
          </cell>
          <cell r="R565">
            <v>140</v>
          </cell>
        </row>
        <row r="566">
          <cell r="O566" t="str">
            <v>2019-20</v>
          </cell>
          <cell r="P566" t="str">
            <v xml:space="preserve">Ch 1 (r) </v>
          </cell>
          <cell r="Q566">
            <v>280</v>
          </cell>
          <cell r="R566">
            <v>70</v>
          </cell>
        </row>
        <row r="567">
          <cell r="P567" t="str">
            <v xml:space="preserve">Ch 2 (r) </v>
          </cell>
          <cell r="Q567">
            <v>310</v>
          </cell>
          <cell r="R567">
            <v>100</v>
          </cell>
        </row>
        <row r="568">
          <cell r="P568" t="str">
            <v xml:space="preserve">Ch 3 (r) </v>
          </cell>
          <cell r="Q568">
            <v>350</v>
          </cell>
          <cell r="R568">
            <v>90</v>
          </cell>
        </row>
        <row r="569">
          <cell r="P569" t="str">
            <v xml:space="preserve">Ch 4 (r) </v>
          </cell>
          <cell r="Q569">
            <v>250</v>
          </cell>
          <cell r="R569">
            <v>110</v>
          </cell>
        </row>
        <row r="570">
          <cell r="O570" t="str">
            <v>2020-21</v>
          </cell>
          <cell r="P570" t="str">
            <v xml:space="preserve">Ch 1 (r) </v>
          </cell>
          <cell r="Q570">
            <v>120</v>
          </cell>
          <cell r="R570">
            <v>40</v>
          </cell>
        </row>
        <row r="571">
          <cell r="P571" t="str">
            <v xml:space="preserve">Ch 2 (r) </v>
          </cell>
          <cell r="Q571">
            <v>210</v>
          </cell>
          <cell r="R571">
            <v>50</v>
          </cell>
        </row>
        <row r="572">
          <cell r="P572" t="str">
            <v xml:space="preserve">Ch 3 (r) </v>
          </cell>
          <cell r="Q572">
            <v>320</v>
          </cell>
          <cell r="R572">
            <v>80</v>
          </cell>
        </row>
        <row r="573">
          <cell r="P573" t="str">
            <v xml:space="preserve">Ch 4 (r) </v>
          </cell>
          <cell r="Q573">
            <v>290</v>
          </cell>
          <cell r="R573">
            <v>90</v>
          </cell>
        </row>
        <row r="574">
          <cell r="O574" t="str">
            <v>21-22</v>
          </cell>
          <cell r="P574" t="str">
            <v>Ch 1 (p)</v>
          </cell>
          <cell r="Q574">
            <v>210</v>
          </cell>
          <cell r="R574">
            <v>60</v>
          </cell>
        </row>
        <row r="588">
          <cell r="P588" t="str">
            <v>Chwarter y daeth y trafodiad i rym</v>
          </cell>
        </row>
        <row r="590">
          <cell r="Q590" t="str">
            <v>Preswyl</v>
          </cell>
          <cell r="R590" t="str">
            <v>Amhreswyl</v>
          </cell>
        </row>
        <row r="591">
          <cell r="O591" t="str">
            <v>2018-19</v>
          </cell>
          <cell r="P591" t="str">
            <v xml:space="preserve">Ch 1 (r) </v>
          </cell>
          <cell r="Q591">
            <v>3.7</v>
          </cell>
          <cell r="R591">
            <v>8.8000000000000007</v>
          </cell>
        </row>
        <row r="592">
          <cell r="P592" t="str">
            <v xml:space="preserve">Ch 2 (r) </v>
          </cell>
          <cell r="Q592">
            <v>2.4</v>
          </cell>
          <cell r="R592">
            <v>18.7</v>
          </cell>
        </row>
        <row r="593">
          <cell r="P593" t="str">
            <v xml:space="preserve">Ch 3 (r) </v>
          </cell>
          <cell r="Q593">
            <v>3</v>
          </cell>
          <cell r="R593">
            <v>11.2</v>
          </cell>
        </row>
        <row r="594">
          <cell r="P594" t="str">
            <v xml:space="preserve">Ch 4 (r) </v>
          </cell>
          <cell r="Q594">
            <v>2.6</v>
          </cell>
          <cell r="R594">
            <v>17.7</v>
          </cell>
        </row>
        <row r="595">
          <cell r="O595" t="str">
            <v>2019-20</v>
          </cell>
          <cell r="P595" t="str">
            <v xml:space="preserve">Ch 1 (r) </v>
          </cell>
          <cell r="Q595">
            <v>8.8000000000000007</v>
          </cell>
          <cell r="R595">
            <v>3.5</v>
          </cell>
        </row>
        <row r="596">
          <cell r="P596" t="str">
            <v xml:space="preserve">Ch 2 (r) </v>
          </cell>
          <cell r="Q596">
            <v>2.6</v>
          </cell>
          <cell r="R596">
            <v>15.5</v>
          </cell>
        </row>
        <row r="597">
          <cell r="P597" t="str">
            <v xml:space="preserve">Ch 3 (r) </v>
          </cell>
          <cell r="Q597">
            <v>3.5</v>
          </cell>
          <cell r="R597">
            <v>10.7</v>
          </cell>
        </row>
        <row r="598">
          <cell r="P598" t="str">
            <v xml:space="preserve">Ch 4 (r) </v>
          </cell>
          <cell r="Q598">
            <v>3.2</v>
          </cell>
          <cell r="R598">
            <v>3.3</v>
          </cell>
        </row>
        <row r="599">
          <cell r="O599" t="str">
            <v>2020-21</v>
          </cell>
          <cell r="P599" t="str">
            <v xml:space="preserve">Ch 1 (r) </v>
          </cell>
          <cell r="Q599">
            <v>1.1000000000000001</v>
          </cell>
          <cell r="R599">
            <v>1.9</v>
          </cell>
        </row>
        <row r="600">
          <cell r="P600" t="str">
            <v xml:space="preserve">Ch 2 (r) </v>
          </cell>
          <cell r="Q600">
            <v>3.2</v>
          </cell>
          <cell r="R600">
            <v>10.7</v>
          </cell>
        </row>
        <row r="601">
          <cell r="P601" t="str">
            <v xml:space="preserve">Ch 3 (r) </v>
          </cell>
          <cell r="Q601">
            <v>4.8</v>
          </cell>
          <cell r="R601">
            <v>2.8</v>
          </cell>
        </row>
        <row r="602">
          <cell r="P602" t="str">
            <v xml:space="preserve">Ch 4 (r) </v>
          </cell>
          <cell r="Q602">
            <v>9.4</v>
          </cell>
          <cell r="R602">
            <v>17.100000000000001</v>
          </cell>
        </row>
        <row r="603">
          <cell r="O603" t="str">
            <v>21-22</v>
          </cell>
          <cell r="P603" t="str">
            <v>Ch 1 (p)</v>
          </cell>
          <cell r="Q603">
            <v>3.1</v>
          </cell>
          <cell r="R603">
            <v>9.5</v>
          </cell>
        </row>
        <row r="619">
          <cell r="P619" t="str">
            <v>Chwarter y daeth y trafodiad i rym</v>
          </cell>
        </row>
        <row r="622">
          <cell r="Q622" t="str">
            <v>Nifer yr ad-daliadau</v>
          </cell>
          <cell r="R622" t="str">
            <v>Ad-daliadau (£ miliwn)</v>
          </cell>
        </row>
        <row r="623">
          <cell r="O623" t="str">
            <v>2018-19</v>
          </cell>
          <cell r="P623" t="str">
            <v xml:space="preserve">Ch 1 (r) </v>
          </cell>
          <cell r="Q623">
            <v>460</v>
          </cell>
          <cell r="R623">
            <v>3.3</v>
          </cell>
        </row>
        <row r="624">
          <cell r="P624" t="str">
            <v xml:space="preserve">Ch 2 (r) </v>
          </cell>
          <cell r="Q624">
            <v>570</v>
          </cell>
          <cell r="R624">
            <v>4.4000000000000004</v>
          </cell>
        </row>
        <row r="625">
          <cell r="P625" t="str">
            <v xml:space="preserve">Ch 3 (r) </v>
          </cell>
          <cell r="Q625">
            <v>520</v>
          </cell>
          <cell r="R625">
            <v>4.0999999999999996</v>
          </cell>
        </row>
        <row r="626">
          <cell r="P626" t="str">
            <v xml:space="preserve">Ch 4 (r) </v>
          </cell>
          <cell r="Q626">
            <v>360</v>
          </cell>
          <cell r="R626">
            <v>2.7</v>
          </cell>
        </row>
        <row r="627">
          <cell r="O627" t="str">
            <v>2019-20</v>
          </cell>
          <cell r="P627" t="str">
            <v xml:space="preserve">Ch 1 (r) </v>
          </cell>
          <cell r="Q627">
            <v>440</v>
          </cell>
          <cell r="R627">
            <v>3.4</v>
          </cell>
        </row>
        <row r="628">
          <cell r="P628" t="str">
            <v xml:space="preserve">Ch 2 (r) </v>
          </cell>
          <cell r="Q628">
            <v>460</v>
          </cell>
          <cell r="R628">
            <v>3.9</v>
          </cell>
        </row>
        <row r="629">
          <cell r="P629" t="str">
            <v xml:space="preserve">Ch 3 (r) </v>
          </cell>
          <cell r="Q629">
            <v>440</v>
          </cell>
          <cell r="R629">
            <v>3.7</v>
          </cell>
        </row>
        <row r="630">
          <cell r="P630" t="str">
            <v xml:space="preserve">Ch 4 (r) </v>
          </cell>
          <cell r="Q630">
            <v>320</v>
          </cell>
          <cell r="R630">
            <v>2.8</v>
          </cell>
        </row>
        <row r="631">
          <cell r="O631" t="str">
            <v>2020-21</v>
          </cell>
          <cell r="P631" t="str">
            <v xml:space="preserve">Ch 1 (r) </v>
          </cell>
          <cell r="Q631">
            <v>140</v>
          </cell>
          <cell r="R631">
            <v>1.2</v>
          </cell>
        </row>
        <row r="632">
          <cell r="P632" t="str">
            <v xml:space="preserve">Ch 2 (r) </v>
          </cell>
          <cell r="Q632">
            <v>290</v>
          </cell>
          <cell r="R632">
            <v>2.9</v>
          </cell>
        </row>
        <row r="633">
          <cell r="P633" t="str">
            <v xml:space="preserve">Ch 3 (r) </v>
          </cell>
          <cell r="Q633">
            <v>460</v>
          </cell>
          <cell r="R633">
            <v>4.8</v>
          </cell>
        </row>
        <row r="634">
          <cell r="P634" t="str">
            <v xml:space="preserve">Ch 4 (r) </v>
          </cell>
          <cell r="Q634">
            <v>250</v>
          </cell>
          <cell r="R634">
            <v>3.4</v>
          </cell>
        </row>
        <row r="635">
          <cell r="O635" t="str">
            <v>21-22</v>
          </cell>
          <cell r="P635" t="str">
            <v>Ch 1 (p)</v>
          </cell>
          <cell r="Q635">
            <v>180</v>
          </cell>
          <cell r="R635">
            <v>2.6</v>
          </cell>
        </row>
        <row r="646">
          <cell r="P646" t="str">
            <v>Mis</v>
          </cell>
        </row>
        <row r="649">
          <cell r="P649" t="str">
            <v>2018-19</v>
          </cell>
          <cell r="Q649" t="str">
            <v>2019-20</v>
          </cell>
          <cell r="R649" t="str">
            <v>2020-21</v>
          </cell>
          <cell r="S649" t="str">
            <v>2020-22</v>
          </cell>
        </row>
        <row r="650">
          <cell r="O650" t="str">
            <v>Ebr</v>
          </cell>
          <cell r="P650">
            <v>6.1</v>
          </cell>
          <cell r="Q650">
            <v>16.899999999999999</v>
          </cell>
          <cell r="R650">
            <v>9.4</v>
          </cell>
          <cell r="S650">
            <v>41</v>
          </cell>
        </row>
        <row r="651">
          <cell r="O651" t="str">
            <v>Mai</v>
          </cell>
          <cell r="P651">
            <v>17</v>
          </cell>
          <cell r="Q651">
            <v>16</v>
          </cell>
          <cell r="R651">
            <v>9.1</v>
          </cell>
          <cell r="S651">
            <v>22.4</v>
          </cell>
        </row>
        <row r="652">
          <cell r="O652" t="str">
            <v>Meh</v>
          </cell>
          <cell r="P652">
            <v>15.5</v>
          </cell>
          <cell r="Q652">
            <v>14.9</v>
          </cell>
          <cell r="R652">
            <v>8.5</v>
          </cell>
          <cell r="S652">
            <v>28</v>
          </cell>
        </row>
        <row r="653">
          <cell r="O653" t="str">
            <v>Gor</v>
          </cell>
          <cell r="P653">
            <v>20.5</v>
          </cell>
          <cell r="Q653">
            <v>20.100000000000001</v>
          </cell>
          <cell r="R653">
            <v>10.9</v>
          </cell>
        </row>
        <row r="654">
          <cell r="O654" t="str">
            <v>Aws</v>
          </cell>
          <cell r="P654">
            <v>23.6</v>
          </cell>
          <cell r="Q654">
            <v>21.5</v>
          </cell>
          <cell r="R654">
            <v>12.1</v>
          </cell>
        </row>
        <row r="655">
          <cell r="O655" t="str">
            <v>Med</v>
          </cell>
          <cell r="P655">
            <v>18.600000000000001</v>
          </cell>
          <cell r="Q655">
            <v>18.8</v>
          </cell>
          <cell r="R655">
            <v>14.5</v>
          </cell>
        </row>
        <row r="656">
          <cell r="O656" t="str">
            <v>Hyd</v>
          </cell>
          <cell r="P656">
            <v>21.7</v>
          </cell>
          <cell r="Q656">
            <v>23.6</v>
          </cell>
          <cell r="R656">
            <v>17.600000000000001</v>
          </cell>
        </row>
        <row r="657">
          <cell r="O657" t="str">
            <v>Tac</v>
          </cell>
          <cell r="P657">
            <v>22</v>
          </cell>
          <cell r="Q657">
            <v>18</v>
          </cell>
          <cell r="R657">
            <v>23</v>
          </cell>
        </row>
        <row r="658">
          <cell r="O658" t="str">
            <v>Rha</v>
          </cell>
          <cell r="P658">
            <v>22.1</v>
          </cell>
          <cell r="Q658">
            <v>30.5</v>
          </cell>
          <cell r="R658">
            <v>29.6</v>
          </cell>
        </row>
        <row r="659">
          <cell r="O659" t="str">
            <v>Ion</v>
          </cell>
          <cell r="P659">
            <v>20.6</v>
          </cell>
          <cell r="Q659">
            <v>15</v>
          </cell>
          <cell r="R659">
            <v>15.5</v>
          </cell>
        </row>
        <row r="660">
          <cell r="O660" t="str">
            <v>Chw</v>
          </cell>
          <cell r="P660">
            <v>14.4</v>
          </cell>
          <cell r="Q660">
            <v>19.399999999999999</v>
          </cell>
          <cell r="R660">
            <v>21</v>
          </cell>
        </row>
        <row r="661">
          <cell r="O661" t="str">
            <v>Maw</v>
          </cell>
          <cell r="P661">
            <v>17.5</v>
          </cell>
          <cell r="Q661">
            <v>18.100000000000001</v>
          </cell>
          <cell r="R661">
            <v>30.6</v>
          </cell>
        </row>
        <row r="676">
          <cell r="P676" t="str">
            <v>2018-19</v>
          </cell>
          <cell r="Q676" t="str">
            <v>2019-20</v>
          </cell>
          <cell r="R676" t="str">
            <v>2020-21</v>
          </cell>
          <cell r="S676" t="str">
            <v>2020-22</v>
          </cell>
        </row>
        <row r="677">
          <cell r="O677" t="str">
            <v>Ebr</v>
          </cell>
          <cell r="P677">
            <v>0.105</v>
          </cell>
          <cell r="Q677">
            <v>1.4999999999999999E-2</v>
          </cell>
          <cell r="R677">
            <v>0.02</v>
          </cell>
          <cell r="S677">
            <v>3.6999999999999998E-2</v>
          </cell>
        </row>
        <row r="678">
          <cell r="O678" t="str">
            <v>Mai</v>
          </cell>
          <cell r="P678">
            <v>7.1999999999999995E-2</v>
          </cell>
          <cell r="Q678">
            <v>1.7999999999999999E-2</v>
          </cell>
          <cell r="R678">
            <v>1.7000000000000001E-2</v>
          </cell>
          <cell r="S678">
            <v>2.1999999999999999E-2</v>
          </cell>
        </row>
        <row r="679">
          <cell r="O679" t="str">
            <v>Meh</v>
          </cell>
          <cell r="P679">
            <v>5.8000000000000003E-2</v>
          </cell>
          <cell r="Q679">
            <v>3.3000000000000002E-2</v>
          </cell>
          <cell r="R679">
            <v>1.4E-2</v>
          </cell>
        </row>
        <row r="680">
          <cell r="O680" t="str">
            <v>Gor</v>
          </cell>
          <cell r="P680">
            <v>7.4999999999999997E-2</v>
          </cell>
          <cell r="Q680">
            <v>1.2E-2</v>
          </cell>
          <cell r="R680">
            <v>4.2999999999999997E-2</v>
          </cell>
        </row>
        <row r="681">
          <cell r="O681" t="str">
            <v>Aws</v>
          </cell>
          <cell r="P681">
            <v>0.05</v>
          </cell>
          <cell r="Q681">
            <v>2.7E-2</v>
          </cell>
          <cell r="R681">
            <v>1.4999999999999999E-2</v>
          </cell>
        </row>
        <row r="682">
          <cell r="O682" t="str">
            <v>Med</v>
          </cell>
          <cell r="P682">
            <v>0.04</v>
          </cell>
          <cell r="Q682">
            <v>1.2E-2</v>
          </cell>
          <cell r="R682">
            <v>2.3E-2</v>
          </cell>
        </row>
        <row r="683">
          <cell r="O683" t="str">
            <v>Hyd</v>
          </cell>
          <cell r="P683">
            <v>2.8000000000000001E-2</v>
          </cell>
          <cell r="Q683">
            <v>1.4999999999999999E-2</v>
          </cell>
          <cell r="R683">
            <v>4.7E-2</v>
          </cell>
        </row>
        <row r="684">
          <cell r="O684" t="str">
            <v>Tac</v>
          </cell>
          <cell r="P684">
            <v>3.5000000000000003E-2</v>
          </cell>
          <cell r="Q684">
            <v>2.5000000000000001E-2</v>
          </cell>
          <cell r="R684">
            <v>0.02</v>
          </cell>
        </row>
        <row r="685">
          <cell r="O685" t="str">
            <v>Rha</v>
          </cell>
          <cell r="P685">
            <v>1.2999999999999999E-2</v>
          </cell>
          <cell r="Q685">
            <v>4.0000000000000001E-3</v>
          </cell>
          <cell r="R685">
            <v>1.4E-2</v>
          </cell>
        </row>
        <row r="686">
          <cell r="O686" t="str">
            <v>Ion</v>
          </cell>
          <cell r="P686">
            <v>2.5999999999999999E-2</v>
          </cell>
          <cell r="Q686">
            <v>3.4000000000000002E-2</v>
          </cell>
          <cell r="R686">
            <v>3.4000000000000002E-2</v>
          </cell>
        </row>
        <row r="687">
          <cell r="O687" t="str">
            <v>Chw</v>
          </cell>
          <cell r="P687">
            <v>1.2999999999999999E-2</v>
          </cell>
          <cell r="Q687">
            <v>2.5000000000000001E-2</v>
          </cell>
          <cell r="R687">
            <v>3.4000000000000002E-2</v>
          </cell>
        </row>
        <row r="688">
          <cell r="O688" t="str">
            <v>Maw</v>
          </cell>
          <cell r="P688">
            <v>2.8000000000000001E-2</v>
          </cell>
          <cell r="Q688">
            <v>1.0999999999999999E-2</v>
          </cell>
          <cell r="R688">
            <v>2.8000000000000001E-2</v>
          </cell>
        </row>
        <row r="697">
          <cell r="P697" t="str">
            <v>Mis y daeth y trafodiad i rym</v>
          </cell>
        </row>
        <row r="701">
          <cell r="P701" t="str">
            <v>2018-19</v>
          </cell>
          <cell r="Q701" t="str">
            <v>2019-20</v>
          </cell>
          <cell r="R701" t="str">
            <v>2020-21</v>
          </cell>
          <cell r="S701" t="str">
            <v>2020-22</v>
          </cell>
        </row>
        <row r="702">
          <cell r="O702" t="str">
            <v xml:space="preserve">Ebr ¹ </v>
          </cell>
          <cell r="P702">
            <v>0.29799999999999999</v>
          </cell>
          <cell r="Q702">
            <v>-3.1E-2</v>
          </cell>
          <cell r="R702">
            <v>2.1999999999999999E-2</v>
          </cell>
          <cell r="S702">
            <v>3.2000000000000001E-2</v>
          </cell>
        </row>
        <row r="703">
          <cell r="O703" t="str">
            <v>Mai</v>
          </cell>
          <cell r="P703">
            <v>6.0999999999999999E-2</v>
          </cell>
          <cell r="Q703">
            <v>1.4999999999999999E-2</v>
          </cell>
          <cell r="R703">
            <v>1.7000000000000001E-2</v>
          </cell>
          <cell r="S703">
            <v>0</v>
          </cell>
        </row>
        <row r="704">
          <cell r="O704" t="str">
            <v>Meh</v>
          </cell>
          <cell r="P704">
            <v>9.0999999999999998E-2</v>
          </cell>
          <cell r="Q704">
            <v>8.8999999999999996E-2</v>
          </cell>
          <cell r="R704">
            <v>1.6E-2</v>
          </cell>
        </row>
        <row r="705">
          <cell r="O705" t="str">
            <v>Gor</v>
          </cell>
          <cell r="P705">
            <v>0.122</v>
          </cell>
          <cell r="Q705">
            <v>1.0999999999999999E-2</v>
          </cell>
          <cell r="R705">
            <v>3.7999999999999999E-2</v>
          </cell>
        </row>
        <row r="706">
          <cell r="O706" t="str">
            <v>Aws</v>
          </cell>
          <cell r="P706">
            <v>5.0999999999999997E-2</v>
          </cell>
          <cell r="Q706">
            <v>3.1E-2</v>
          </cell>
          <cell r="R706">
            <v>4.0000000000000001E-3</v>
          </cell>
        </row>
        <row r="707">
          <cell r="O707" t="str">
            <v>Med</v>
          </cell>
          <cell r="P707">
            <v>2.7E-2</v>
          </cell>
          <cell r="Q707">
            <v>0.158</v>
          </cell>
          <cell r="R707">
            <v>3.4000000000000002E-2</v>
          </cell>
        </row>
        <row r="708">
          <cell r="O708" t="str">
            <v>Hyd</v>
          </cell>
          <cell r="P708">
            <v>2.4E-2</v>
          </cell>
          <cell r="Q708">
            <v>1.9E-2</v>
          </cell>
          <cell r="R708">
            <v>3.1E-2</v>
          </cell>
        </row>
        <row r="709">
          <cell r="O709" t="str">
            <v>Tac</v>
          </cell>
          <cell r="P709">
            <v>2.7E-2</v>
          </cell>
          <cell r="Q709">
            <v>1.2999999999999999E-2</v>
          </cell>
          <cell r="R709">
            <v>2.5000000000000001E-2</v>
          </cell>
        </row>
        <row r="710">
          <cell r="O710" t="str">
            <v>Rha</v>
          </cell>
          <cell r="P710">
            <v>5.0000000000000001E-3</v>
          </cell>
          <cell r="Q710">
            <v>-2E-3</v>
          </cell>
          <cell r="R710">
            <v>2.7E-2</v>
          </cell>
        </row>
        <row r="711">
          <cell r="O711" t="str">
            <v>Ion</v>
          </cell>
          <cell r="P711">
            <v>2.5000000000000001E-2</v>
          </cell>
          <cell r="Q711">
            <v>0.26600000000000001</v>
          </cell>
          <cell r="R711">
            <v>3.7999999999999999E-2</v>
          </cell>
        </row>
        <row r="712">
          <cell r="O712" t="str">
            <v>Chw</v>
          </cell>
          <cell r="P712">
            <v>3.5999999999999997E-2</v>
          </cell>
          <cell r="Q712">
            <v>8.9999999999999993E-3</v>
          </cell>
          <cell r="R712">
            <v>1.7999999999999999E-2</v>
          </cell>
        </row>
        <row r="713">
          <cell r="O713" t="str">
            <v>Maw</v>
          </cell>
          <cell r="P713">
            <v>1.7999999999999999E-2</v>
          </cell>
          <cell r="Q713">
            <v>5.5E-2</v>
          </cell>
          <cell r="R713">
            <v>2.7E-2</v>
          </cell>
        </row>
      </sheetData>
      <sheetData sheetId="11">
        <row r="1">
          <cell r="B1" t="str">
            <v>TransactionTypeCode</v>
          </cell>
        </row>
      </sheetData>
      <sheetData sheetId="12">
        <row r="1">
          <cell r="H1" t="str">
            <v>RE</v>
          </cell>
        </row>
      </sheetData>
      <sheetData sheetId="13">
        <row r="1">
          <cell r="B1" t="str">
            <v>TransactionTypeCode</v>
          </cell>
        </row>
      </sheetData>
      <sheetData sheetId="14">
        <row r="1">
          <cell r="B1" t="str">
            <v>TransactionTypeCode</v>
          </cell>
        </row>
      </sheetData>
      <sheetData sheetId="15">
        <row r="1">
          <cell r="B1" t="str">
            <v>TransactionTypeCode</v>
          </cell>
        </row>
      </sheetData>
      <sheetData sheetId="16">
        <row r="1">
          <cell r="B1" t="str">
            <v>ReliefType</v>
          </cell>
        </row>
      </sheetData>
      <sheetData sheetId="17">
        <row r="1">
          <cell r="C1" t="str">
            <v>Measure</v>
          </cell>
        </row>
      </sheetData>
      <sheetData sheetId="18">
        <row r="1">
          <cell r="E1" t="str">
            <v>Cr</v>
          </cell>
        </row>
      </sheetData>
      <sheetData sheetId="19">
        <row r="2">
          <cell r="H2">
            <v>13</v>
          </cell>
        </row>
      </sheetData>
      <sheetData sheetId="20" refreshError="1"/>
      <sheetData sheetId="21" refreshError="1"/>
      <sheetData sheetId="22">
        <row r="3">
          <cell r="A3" t="str">
            <v>Code</v>
          </cell>
        </row>
      </sheetData>
      <sheetData sheetId="23">
        <row r="1">
          <cell r="B1" t="str">
            <v>English</v>
          </cell>
        </row>
      </sheetData>
      <sheetData sheetId="24" refreshError="1"/>
      <sheetData sheetId="25" refreshError="1"/>
      <sheetData sheetId="26" refreshError="1"/>
      <sheetData sheetId="27">
        <row r="7">
          <cell r="C7" t="str">
            <v>1st estimate</v>
          </cell>
        </row>
      </sheetData>
      <sheetData sheetId="28">
        <row r="7">
          <cell r="C7" t="str">
            <v>1st estimate</v>
          </cell>
        </row>
      </sheetData>
      <sheetData sheetId="29" refreshError="1"/>
      <sheetData sheetId="30">
        <row r="1">
          <cell r="S1">
            <v>1</v>
          </cell>
        </row>
      </sheetData>
      <sheetData sheetId="31" refreshError="1"/>
      <sheetData sheetId="32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kas chart colours">
  <a:themeElements>
    <a:clrScheme name="KAS chart colours">
      <a:dk1>
        <a:srgbClr val="002D6A"/>
      </a:dk1>
      <a:lt1>
        <a:srgbClr val="A3CAFF"/>
      </a:lt1>
      <a:dk2>
        <a:srgbClr val="002D6A"/>
      </a:dk2>
      <a:lt2>
        <a:srgbClr val="A3CAFF"/>
      </a:lt2>
      <a:accent1>
        <a:srgbClr val="002D6A"/>
      </a:accent1>
      <a:accent2>
        <a:srgbClr val="539DFF"/>
      </a:accent2>
      <a:accent3>
        <a:srgbClr val="A3CAFF"/>
      </a:accent3>
      <a:accent4>
        <a:srgbClr val="DDECFF"/>
      </a:accent4>
      <a:accent5>
        <a:srgbClr val="004AAC"/>
      </a:accent5>
      <a:accent6>
        <a:srgbClr val="7DB5FF"/>
      </a:accent6>
      <a:hlink>
        <a:srgbClr val="9454C3"/>
      </a:hlink>
      <a:folHlink>
        <a:srgbClr val="3EBBF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2.bin"/><Relationship Id="rId4" Type="http://schemas.openxmlformats.org/officeDocument/2006/relationships/ctrlProp" Target="../ctrlProps/ctrlProp1.xml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13.bin"/><Relationship Id="rId4" Type="http://schemas.openxmlformats.org/officeDocument/2006/relationships/ctrlProp" Target="../ctrlProps/ctrlProp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2BF65A-6B3E-444B-BF89-57A95DFDD701}">
  <sheetPr codeName="Sheet1"/>
  <dimension ref="A1:K33"/>
  <sheetViews>
    <sheetView tabSelected="1" zoomScaleNormal="100" workbookViewId="0">
      <pane ySplit="16" topLeftCell="A17" activePane="bottomLeft" state="frozen"/>
      <selection sqref="A1:B1048576"/>
      <selection pane="bottomLeft" sqref="A1:B1"/>
    </sheetView>
  </sheetViews>
  <sheetFormatPr defaultColWidth="9" defaultRowHeight="12.75" x14ac:dyDescent="0.2"/>
  <cols>
    <col min="1" max="1" width="11.140625" style="8" customWidth="1"/>
    <col min="2" max="2" width="155.42578125" style="1" customWidth="1"/>
    <col min="3" max="3" width="27.5703125" style="1" customWidth="1"/>
    <col min="4" max="6" width="1" style="1" customWidth="1"/>
    <col min="7" max="8" width="9" style="1"/>
    <col min="9" max="9" width="12" style="1" bestFit="1" customWidth="1"/>
    <col min="10" max="10" width="13" style="1" bestFit="1" customWidth="1"/>
    <col min="11" max="16384" width="9" style="1"/>
  </cols>
  <sheetData>
    <row r="1" spans="1:11" ht="17.850000000000001" customHeight="1" x14ac:dyDescent="0.2">
      <c r="A1" s="2" t="s">
        <v>0</v>
      </c>
      <c r="B1" s="2"/>
      <c r="C1" s="3"/>
      <c r="D1" s="4"/>
      <c r="E1" s="4"/>
      <c r="F1" s="4"/>
      <c r="G1" s="4"/>
      <c r="H1" s="4"/>
      <c r="I1" s="4"/>
      <c r="J1" s="4"/>
    </row>
    <row r="2" spans="1:11" ht="25.5" customHeight="1" x14ac:dyDescent="0.2">
      <c r="A2" s="5" t="s">
        <v>1</v>
      </c>
      <c r="B2" s="5"/>
    </row>
    <row r="3" spans="1:11" x14ac:dyDescent="0.2">
      <c r="A3" s="5" t="s">
        <v>2</v>
      </c>
      <c r="B3" s="5"/>
    </row>
    <row r="4" spans="1:11" ht="38.25" customHeight="1" x14ac:dyDescent="0.2">
      <c r="A4" s="6" t="s">
        <v>3</v>
      </c>
      <c r="B4" s="6"/>
      <c r="C4" s="7"/>
    </row>
    <row r="5" spans="1:11" ht="25.5" customHeight="1" x14ac:dyDescent="0.2">
      <c r="A5" s="8" t="s">
        <v>4</v>
      </c>
    </row>
    <row r="6" spans="1:11" x14ac:dyDescent="0.2">
      <c r="A6" s="9" t="s">
        <v>5</v>
      </c>
    </row>
    <row r="7" spans="1:11" ht="25.5" customHeight="1" x14ac:dyDescent="0.2">
      <c r="A7" s="8" t="s">
        <v>6</v>
      </c>
    </row>
    <row r="8" spans="1:11" x14ac:dyDescent="0.2">
      <c r="A8" s="9" t="s">
        <v>7</v>
      </c>
    </row>
    <row r="9" spans="1:11" ht="25.5" customHeight="1" x14ac:dyDescent="0.2">
      <c r="A9" s="8" t="s">
        <v>8</v>
      </c>
    </row>
    <row r="10" spans="1:11" ht="25.5" customHeight="1" x14ac:dyDescent="0.2">
      <c r="A10" s="8" t="s">
        <v>9</v>
      </c>
    </row>
    <row r="11" spans="1:11" x14ac:dyDescent="0.2">
      <c r="A11" s="8" t="s">
        <v>10</v>
      </c>
    </row>
    <row r="12" spans="1:11" x14ac:dyDescent="0.2">
      <c r="A12" s="8" t="s">
        <v>11</v>
      </c>
    </row>
    <row r="13" spans="1:11" x14ac:dyDescent="0.2">
      <c r="A13" s="8" t="s">
        <v>12</v>
      </c>
    </row>
    <row r="14" spans="1:11" ht="25.5" customHeight="1" x14ac:dyDescent="0.2">
      <c r="A14" s="8" t="s">
        <v>13</v>
      </c>
    </row>
    <row r="15" spans="1:11" ht="25.5" customHeight="1" x14ac:dyDescent="0.2">
      <c r="A15" s="11" t="s">
        <v>14</v>
      </c>
      <c r="I15" s="10"/>
      <c r="J15" s="10"/>
      <c r="K15" s="10"/>
    </row>
    <row r="16" spans="1:11" x14ac:dyDescent="0.2">
      <c r="A16" s="12"/>
      <c r="I16" s="10"/>
      <c r="J16" s="10"/>
      <c r="K16" s="10"/>
    </row>
    <row r="17" spans="1:11" x14ac:dyDescent="0.2">
      <c r="A17" s="11" t="s">
        <v>15</v>
      </c>
      <c r="I17" s="10"/>
      <c r="J17" s="10"/>
      <c r="K17" s="10"/>
    </row>
    <row r="18" spans="1:11" ht="25.5" customHeight="1" x14ac:dyDescent="0.2">
      <c r="A18" s="9" t="s">
        <v>16</v>
      </c>
      <c r="B18" s="1" t="s">
        <v>17</v>
      </c>
      <c r="I18" s="10"/>
      <c r="J18" s="10"/>
      <c r="K18" s="10"/>
    </row>
    <row r="19" spans="1:11" x14ac:dyDescent="0.2">
      <c r="A19" s="9" t="s">
        <v>18</v>
      </c>
      <c r="B19" s="1" t="s">
        <v>19</v>
      </c>
      <c r="I19" s="10"/>
      <c r="J19" s="10"/>
      <c r="K19" s="10"/>
    </row>
    <row r="20" spans="1:11" x14ac:dyDescent="0.2">
      <c r="A20" s="9" t="s">
        <v>20</v>
      </c>
      <c r="B20" s="1" t="s">
        <v>21</v>
      </c>
      <c r="I20" s="10"/>
      <c r="J20" s="10"/>
      <c r="K20" s="10"/>
    </row>
    <row r="21" spans="1:11" x14ac:dyDescent="0.2">
      <c r="A21" s="9" t="s">
        <v>22</v>
      </c>
      <c r="B21" s="1" t="s">
        <v>23</v>
      </c>
      <c r="I21" s="10"/>
      <c r="J21" s="10"/>
      <c r="K21" s="10"/>
    </row>
    <row r="22" spans="1:11" x14ac:dyDescent="0.2">
      <c r="A22" s="9" t="s">
        <v>24</v>
      </c>
      <c r="B22" s="1" t="s">
        <v>25</v>
      </c>
      <c r="I22" s="10"/>
      <c r="J22" s="10"/>
      <c r="K22" s="10"/>
    </row>
    <row r="23" spans="1:11" x14ac:dyDescent="0.2">
      <c r="A23" s="9" t="s">
        <v>26</v>
      </c>
      <c r="B23" s="1" t="s">
        <v>27</v>
      </c>
      <c r="I23" s="10"/>
      <c r="J23" s="10"/>
      <c r="K23" s="10"/>
    </row>
    <row r="24" spans="1:11" x14ac:dyDescent="0.2">
      <c r="A24" s="9" t="s">
        <v>28</v>
      </c>
      <c r="B24" s="1" t="s">
        <v>29</v>
      </c>
      <c r="I24" s="10"/>
      <c r="J24" s="10"/>
      <c r="K24" s="10"/>
    </row>
    <row r="25" spans="1:11" x14ac:dyDescent="0.2">
      <c r="A25" s="9" t="s">
        <v>30</v>
      </c>
      <c r="B25" s="1" t="s">
        <v>31</v>
      </c>
      <c r="I25" s="10"/>
      <c r="J25" s="10"/>
      <c r="K25" s="10"/>
    </row>
    <row r="26" spans="1:11" x14ac:dyDescent="0.2">
      <c r="A26" s="9" t="s">
        <v>32</v>
      </c>
      <c r="B26" s="1" t="s">
        <v>33</v>
      </c>
      <c r="I26" s="10"/>
      <c r="J26" s="10"/>
      <c r="K26" s="10"/>
    </row>
    <row r="27" spans="1:11" ht="25.5" customHeight="1" x14ac:dyDescent="0.2">
      <c r="A27" s="11" t="s">
        <v>34</v>
      </c>
      <c r="B27" s="13"/>
      <c r="C27" s="13"/>
      <c r="D27" s="13"/>
      <c r="E27" s="13"/>
      <c r="F27" s="13"/>
    </row>
    <row r="28" spans="1:11" ht="25.5" customHeight="1" x14ac:dyDescent="0.2">
      <c r="A28" s="12" t="s">
        <v>35</v>
      </c>
    </row>
    <row r="29" spans="1:11" x14ac:dyDescent="0.2">
      <c r="A29" s="9" t="s">
        <v>36</v>
      </c>
      <c r="B29" s="1" t="s">
        <v>37</v>
      </c>
      <c r="C29" s="8"/>
    </row>
    <row r="30" spans="1:11" ht="25.5" customHeight="1" x14ac:dyDescent="0.2">
      <c r="A30" s="12" t="s">
        <v>38</v>
      </c>
    </row>
    <row r="31" spans="1:11" x14ac:dyDescent="0.2">
      <c r="A31" s="9" t="s">
        <v>39</v>
      </c>
      <c r="B31" s="1" t="s">
        <v>40</v>
      </c>
    </row>
    <row r="32" spans="1:11" x14ac:dyDescent="0.2">
      <c r="A32" s="9"/>
    </row>
    <row r="33" spans="1:1" x14ac:dyDescent="0.2">
      <c r="A33" s="10"/>
    </row>
  </sheetData>
  <mergeCells count="4">
    <mergeCell ref="A1:B1"/>
    <mergeCell ref="A2:B2"/>
    <mergeCell ref="A3:B3"/>
    <mergeCell ref="A4:B4"/>
  </mergeCells>
  <hyperlinks>
    <hyperlink ref="A18" location="Table1" display="Table1" xr:uid="{46590189-C245-47E4-BAA7-2DEDAB76D4B5}"/>
    <hyperlink ref="A19:A26" location="Table1" display="Table 1" xr:uid="{E3CDF728-D04E-48F1-B3C0-8EA94D1D0ECC}"/>
    <hyperlink ref="A19" location="Table2" display="Table2" xr:uid="{A4715C95-D7E9-4369-8713-2808F5B8D344}"/>
    <hyperlink ref="A20" location="Table3" display="Table3" xr:uid="{0612BF7D-6996-48EC-99EC-267BD7889575}"/>
    <hyperlink ref="A21" location="Table4" display="Table4" xr:uid="{BB0B958D-72CC-48EE-B36B-48D104CE201E}"/>
    <hyperlink ref="A22" location="Table5" display="Table5" xr:uid="{035F27A3-D05E-4798-B79B-D6DFF782728C}"/>
    <hyperlink ref="A24" location="Table6" display="Table6" xr:uid="{C0880CFE-729F-4538-B183-8E77690060F2}"/>
    <hyperlink ref="A25" location="Table6a" display="Table6a" xr:uid="{C2F01439-D7D4-43D1-9069-72902A89B9E3}"/>
    <hyperlink ref="A26" location="Table7" display="Table7" xr:uid="{C79B97DE-36F0-48BE-BC02-FFC595B36C6B}"/>
    <hyperlink ref="A23" location="Table5a" display="Table5a" xr:uid="{E90869D0-D407-4C7E-B53C-137DFAFF64DC}"/>
    <hyperlink ref="A29" location="FigA1" display="FigA1" xr:uid="{3E66EC8B-E176-4BE3-BE7C-97EA14884AAF}"/>
    <hyperlink ref="A31" location="FigA1" display="FigA1" xr:uid="{73CBBD53-6AC6-4014-B26C-59D37189CC20}"/>
  </hyperlink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735CC8-9739-4F63-A9D9-30EE2817A4B4}">
  <sheetPr codeName="Sheet4"/>
  <dimension ref="A1:R65"/>
  <sheetViews>
    <sheetView showGridLines="0" zoomScaleNormal="100" workbookViewId="0">
      <pane xSplit="9" ySplit="1" topLeftCell="J2" activePane="bottomRight" state="frozen"/>
      <selection sqref="A1:B1048576"/>
      <selection pane="topRight" sqref="A1:B1048576"/>
      <selection pane="bottomLeft" sqref="A1:B1048576"/>
      <selection pane="bottomRight" activeCell="J3" sqref="J3"/>
    </sheetView>
  </sheetViews>
  <sheetFormatPr defaultColWidth="9" defaultRowHeight="12.75" x14ac:dyDescent="0.2"/>
  <cols>
    <col min="1" max="1" width="9" style="14"/>
    <col min="2" max="2" width="11" style="14" customWidth="1"/>
    <col min="3" max="3" width="9" style="14"/>
    <col min="4" max="4" width="9" style="14" customWidth="1"/>
    <col min="5" max="6" width="9" style="14"/>
    <col min="7" max="7" width="9" style="14" customWidth="1"/>
    <col min="8" max="8" width="9" style="14"/>
    <col min="9" max="9" width="9" style="14" customWidth="1"/>
    <col min="10" max="10" width="19.140625" style="14" customWidth="1"/>
    <col min="11" max="11" width="16.5703125" style="1" customWidth="1"/>
    <col min="12" max="12" width="18.5703125" style="1" customWidth="1"/>
    <col min="13" max="13" width="20.140625" style="1" customWidth="1"/>
    <col min="14" max="14" width="18.140625" style="1" customWidth="1"/>
    <col min="15" max="15" width="18.7109375" style="1" customWidth="1"/>
    <col min="16" max="16" width="17.7109375" style="1" customWidth="1"/>
    <col min="17" max="17" width="9.7109375" style="1" customWidth="1"/>
    <col min="18" max="18" width="12.5703125" style="14" customWidth="1"/>
    <col min="19" max="16384" width="9" style="14"/>
  </cols>
  <sheetData>
    <row r="1" spans="1:15" ht="15.75" x14ac:dyDescent="0.25">
      <c r="A1" s="17" t="s">
        <v>57</v>
      </c>
      <c r="B1" s="17"/>
      <c r="J1" s="15"/>
      <c r="L1" s="16"/>
      <c r="M1" s="16"/>
      <c r="N1" s="16"/>
    </row>
    <row r="2" spans="1:15" ht="15" x14ac:dyDescent="0.25">
      <c r="A2" s="18"/>
      <c r="B2" s="18"/>
      <c r="L2" s="16"/>
      <c r="M2" s="16"/>
      <c r="N2" s="16"/>
    </row>
    <row r="3" spans="1:15" ht="15.75" x14ac:dyDescent="0.25">
      <c r="J3" s="15" t="s">
        <v>58</v>
      </c>
    </row>
    <row r="4" spans="1:15" ht="12.75" customHeight="1" x14ac:dyDescent="0.25">
      <c r="A4" s="19"/>
      <c r="B4" s="20"/>
      <c r="C4" s="20"/>
      <c r="D4" s="20"/>
      <c r="E4" s="20"/>
      <c r="F4" s="20"/>
      <c r="G4" s="20"/>
      <c r="H4" s="20"/>
      <c r="I4" s="20"/>
      <c r="J4" s="14" t="s">
        <v>59</v>
      </c>
      <c r="K4" s="1" t="s">
        <v>60</v>
      </c>
    </row>
    <row r="5" spans="1:15" ht="12.75" customHeight="1" x14ac:dyDescent="0.2">
      <c r="J5" s="14" t="s">
        <v>61</v>
      </c>
      <c r="K5" s="1" t="s">
        <v>62</v>
      </c>
      <c r="L5" s="21"/>
      <c r="M5" s="21"/>
    </row>
    <row r="6" spans="1:15" ht="12.75" customHeight="1" x14ac:dyDescent="0.2">
      <c r="J6" s="14" t="s">
        <v>63</v>
      </c>
      <c r="K6" s="1" t="s">
        <v>64</v>
      </c>
      <c r="L6" s="21"/>
      <c r="M6" s="21"/>
    </row>
    <row r="7" spans="1:15" ht="12.75" customHeight="1" x14ac:dyDescent="0.2">
      <c r="J7" s="14" t="s">
        <v>65</v>
      </c>
      <c r="K7" s="1" t="s">
        <v>66</v>
      </c>
      <c r="L7" s="21"/>
      <c r="M7" s="21"/>
    </row>
    <row r="8" spans="1:15" ht="12.75" customHeight="1" x14ac:dyDescent="0.2">
      <c r="J8" s="22" t="s">
        <v>67</v>
      </c>
      <c r="K8" s="23" t="s">
        <v>42</v>
      </c>
      <c r="L8" s="23" t="s">
        <v>67</v>
      </c>
      <c r="M8" s="23" t="s">
        <v>43</v>
      </c>
      <c r="N8" s="24" t="s">
        <v>67</v>
      </c>
      <c r="O8" s="24" t="s">
        <v>44</v>
      </c>
    </row>
    <row r="9" spans="1:15" ht="12.75" customHeight="1" x14ac:dyDescent="0.2">
      <c r="J9" s="25">
        <v>44282</v>
      </c>
      <c r="K9" s="26">
        <v>1720</v>
      </c>
      <c r="L9" s="27">
        <v>43918</v>
      </c>
      <c r="M9" s="26">
        <v>1060</v>
      </c>
      <c r="N9" s="27">
        <v>43554</v>
      </c>
      <c r="O9" s="26">
        <v>1330</v>
      </c>
    </row>
    <row r="10" spans="1:15" ht="12.75" customHeight="1" x14ac:dyDescent="0.2">
      <c r="J10" s="25">
        <v>44289</v>
      </c>
      <c r="K10" s="26">
        <v>1280</v>
      </c>
      <c r="L10" s="27">
        <v>43925</v>
      </c>
      <c r="M10" s="26">
        <v>560</v>
      </c>
      <c r="N10" s="27">
        <v>43561</v>
      </c>
      <c r="O10" s="26">
        <v>1210</v>
      </c>
    </row>
    <row r="11" spans="1:15" ht="12.75" customHeight="1" x14ac:dyDescent="0.2">
      <c r="J11" s="25">
        <v>44296</v>
      </c>
      <c r="K11" s="26">
        <v>1280</v>
      </c>
      <c r="L11" s="27">
        <v>43932</v>
      </c>
      <c r="M11" s="26">
        <v>430</v>
      </c>
      <c r="N11" s="27">
        <v>43568</v>
      </c>
      <c r="O11" s="26">
        <v>1090</v>
      </c>
    </row>
    <row r="12" spans="1:15" ht="12.75" customHeight="1" x14ac:dyDescent="0.2">
      <c r="J12" s="25">
        <v>44303</v>
      </c>
      <c r="K12" s="26">
        <v>1390</v>
      </c>
      <c r="L12" s="27">
        <v>43939</v>
      </c>
      <c r="M12" s="26">
        <v>500</v>
      </c>
      <c r="N12" s="27">
        <v>43575</v>
      </c>
      <c r="O12" s="26">
        <v>860</v>
      </c>
    </row>
    <row r="13" spans="1:15" ht="12.75" customHeight="1" x14ac:dyDescent="0.2">
      <c r="J13" s="25">
        <v>44310</v>
      </c>
      <c r="K13" s="26">
        <v>1500</v>
      </c>
      <c r="L13" s="27">
        <v>43946</v>
      </c>
      <c r="M13" s="26">
        <v>550</v>
      </c>
      <c r="N13" s="27">
        <v>43582</v>
      </c>
      <c r="O13" s="26">
        <v>1160</v>
      </c>
    </row>
    <row r="14" spans="1:15" ht="12.75" customHeight="1" x14ac:dyDescent="0.2">
      <c r="J14" s="25">
        <v>44317</v>
      </c>
      <c r="K14" s="26">
        <v>1110</v>
      </c>
      <c r="L14" s="27">
        <v>43953</v>
      </c>
      <c r="M14" s="26">
        <v>450</v>
      </c>
      <c r="N14" s="27">
        <v>43589</v>
      </c>
      <c r="O14" s="26">
        <v>890</v>
      </c>
    </row>
    <row r="15" spans="1:15" ht="12.75" customHeight="1" x14ac:dyDescent="0.2">
      <c r="J15" s="25">
        <v>44324</v>
      </c>
      <c r="K15" s="26">
        <v>1230</v>
      </c>
      <c r="L15" s="27">
        <v>43960</v>
      </c>
      <c r="M15" s="26">
        <v>430</v>
      </c>
      <c r="N15" s="27">
        <v>43596</v>
      </c>
      <c r="O15" s="26">
        <v>1010</v>
      </c>
    </row>
    <row r="16" spans="1:15" ht="12.75" customHeight="1" x14ac:dyDescent="0.2">
      <c r="J16" s="25">
        <v>44331</v>
      </c>
      <c r="K16" s="26">
        <v>1270</v>
      </c>
      <c r="L16" s="27">
        <v>43967</v>
      </c>
      <c r="M16" s="26">
        <v>510</v>
      </c>
      <c r="N16" s="27">
        <v>43603</v>
      </c>
      <c r="O16" s="26">
        <v>1150</v>
      </c>
    </row>
    <row r="17" spans="10:15" ht="12.75" customHeight="1" x14ac:dyDescent="0.2">
      <c r="J17" s="25">
        <v>44338</v>
      </c>
      <c r="K17" s="26">
        <v>1510</v>
      </c>
      <c r="L17" s="27">
        <v>43974</v>
      </c>
      <c r="M17" s="26">
        <v>510</v>
      </c>
      <c r="N17" s="27">
        <v>43610</v>
      </c>
      <c r="O17" s="26">
        <v>1000</v>
      </c>
    </row>
    <row r="18" spans="10:15" ht="12.75" customHeight="1" x14ac:dyDescent="0.2">
      <c r="J18" s="25">
        <v>44345</v>
      </c>
      <c r="K18" s="26">
        <v>1190</v>
      </c>
      <c r="L18" s="27">
        <v>43981</v>
      </c>
      <c r="M18" s="26">
        <v>610</v>
      </c>
      <c r="N18" s="27">
        <v>43617</v>
      </c>
      <c r="O18" s="26">
        <v>1250</v>
      </c>
    </row>
    <row r="19" spans="10:15" ht="12.75" customHeight="1" x14ac:dyDescent="0.2">
      <c r="J19" s="25">
        <v>44352</v>
      </c>
      <c r="K19" s="26">
        <v>1340</v>
      </c>
      <c r="L19" s="27">
        <v>43988</v>
      </c>
      <c r="M19" s="26">
        <v>600</v>
      </c>
      <c r="N19" s="27">
        <v>43624</v>
      </c>
      <c r="O19" s="26">
        <v>1180</v>
      </c>
    </row>
    <row r="20" spans="10:15" ht="12.75" customHeight="1" x14ac:dyDescent="0.2">
      <c r="J20" s="25">
        <v>44359</v>
      </c>
      <c r="K20" s="26">
        <v>1340</v>
      </c>
      <c r="L20" s="27">
        <v>43995</v>
      </c>
      <c r="M20" s="26">
        <v>580</v>
      </c>
      <c r="N20" s="27">
        <v>43631</v>
      </c>
      <c r="O20" s="26">
        <v>1120</v>
      </c>
    </row>
    <row r="21" spans="10:15" ht="12.75" customHeight="1" x14ac:dyDescent="0.2">
      <c r="J21" s="25">
        <v>44366</v>
      </c>
      <c r="K21" s="26">
        <v>1930</v>
      </c>
      <c r="L21" s="27">
        <v>44002</v>
      </c>
      <c r="M21" s="26">
        <v>700</v>
      </c>
      <c r="N21" s="27">
        <v>43638</v>
      </c>
      <c r="O21" s="26">
        <v>1350</v>
      </c>
    </row>
    <row r="22" spans="10:15" ht="12.75" customHeight="1" x14ac:dyDescent="0.2">
      <c r="J22" s="25">
        <v>44373</v>
      </c>
      <c r="K22" s="26">
        <v>2840</v>
      </c>
      <c r="L22" s="27">
        <v>44009</v>
      </c>
      <c r="M22" s="26">
        <v>820</v>
      </c>
      <c r="N22" s="27">
        <v>43645</v>
      </c>
      <c r="O22" s="26">
        <v>1460</v>
      </c>
    </row>
    <row r="23" spans="10:15" ht="12.75" customHeight="1" x14ac:dyDescent="0.2">
      <c r="J23" s="25">
        <v>44380</v>
      </c>
      <c r="K23" s="26">
        <v>1530</v>
      </c>
      <c r="L23" s="27">
        <v>44016</v>
      </c>
      <c r="M23" s="26">
        <v>730</v>
      </c>
      <c r="N23" s="27">
        <v>43652</v>
      </c>
      <c r="O23" s="26">
        <v>1240</v>
      </c>
    </row>
    <row r="24" spans="10:15" ht="12.75" customHeight="1" x14ac:dyDescent="0.2">
      <c r="J24" s="25">
        <v>44387</v>
      </c>
      <c r="K24" s="26">
        <v>1290</v>
      </c>
      <c r="L24" s="27">
        <v>44023</v>
      </c>
      <c r="M24" s="26">
        <v>620</v>
      </c>
      <c r="N24" s="27">
        <v>43659</v>
      </c>
      <c r="O24" s="26">
        <v>1300</v>
      </c>
    </row>
    <row r="25" spans="10:15" ht="12.75" customHeight="1" x14ac:dyDescent="0.2">
      <c r="J25" s="25">
        <v>44394</v>
      </c>
      <c r="K25" s="26">
        <v>1150</v>
      </c>
      <c r="L25" s="27">
        <v>44030</v>
      </c>
      <c r="M25" s="26">
        <v>560</v>
      </c>
      <c r="N25" s="27">
        <v>43666</v>
      </c>
      <c r="O25" s="26">
        <v>1290</v>
      </c>
    </row>
    <row r="26" spans="10:15" x14ac:dyDescent="0.2">
      <c r="J26" s="25">
        <v>44401</v>
      </c>
      <c r="K26" s="26">
        <v>1440</v>
      </c>
      <c r="L26" s="27">
        <v>44037</v>
      </c>
      <c r="M26" s="26">
        <v>850</v>
      </c>
      <c r="N26" s="27">
        <v>43673</v>
      </c>
      <c r="O26" s="26">
        <v>1340</v>
      </c>
    </row>
    <row r="27" spans="10:15" x14ac:dyDescent="0.2">
      <c r="J27" s="25">
        <v>44408</v>
      </c>
      <c r="K27" s="26">
        <v>1300</v>
      </c>
      <c r="L27" s="27">
        <v>44044</v>
      </c>
      <c r="M27" s="26">
        <v>840</v>
      </c>
      <c r="N27" s="27">
        <v>43680</v>
      </c>
      <c r="O27" s="26">
        <v>1260</v>
      </c>
    </row>
    <row r="28" spans="10:15" x14ac:dyDescent="0.2">
      <c r="J28" s="25">
        <v>44415</v>
      </c>
      <c r="K28" s="26">
        <v>1260</v>
      </c>
      <c r="L28" s="27">
        <v>44051</v>
      </c>
      <c r="M28" s="26">
        <v>790</v>
      </c>
      <c r="N28" s="27">
        <v>43687</v>
      </c>
      <c r="O28" s="26">
        <v>1190</v>
      </c>
    </row>
    <row r="29" spans="10:15" x14ac:dyDescent="0.2">
      <c r="J29" s="25">
        <v>44422</v>
      </c>
      <c r="K29" s="26">
        <v>1320</v>
      </c>
      <c r="L29" s="27">
        <v>44058</v>
      </c>
      <c r="M29" s="26">
        <v>870</v>
      </c>
      <c r="N29" s="27">
        <v>43694</v>
      </c>
      <c r="O29" s="26">
        <v>1260</v>
      </c>
    </row>
    <row r="30" spans="10:15" x14ac:dyDescent="0.2">
      <c r="J30" s="25">
        <v>44429</v>
      </c>
      <c r="K30" s="26">
        <v>1430</v>
      </c>
      <c r="L30" s="27">
        <v>44065</v>
      </c>
      <c r="M30" s="26">
        <v>1060</v>
      </c>
      <c r="N30" s="27">
        <v>43701</v>
      </c>
      <c r="O30" s="26">
        <v>1080</v>
      </c>
    </row>
    <row r="31" spans="10:15" x14ac:dyDescent="0.2">
      <c r="J31" s="25">
        <v>44436</v>
      </c>
      <c r="K31" s="26">
        <v>1110</v>
      </c>
      <c r="L31" s="27">
        <v>44072</v>
      </c>
      <c r="M31" s="26">
        <v>720</v>
      </c>
      <c r="N31" s="27">
        <v>43708</v>
      </c>
      <c r="O31" s="26">
        <v>1360</v>
      </c>
    </row>
    <row r="32" spans="10:15" x14ac:dyDescent="0.2">
      <c r="J32" s="25">
        <v>44443</v>
      </c>
      <c r="K32" s="26">
        <v>1310</v>
      </c>
      <c r="L32" s="27">
        <v>44079</v>
      </c>
      <c r="M32" s="26">
        <v>950</v>
      </c>
      <c r="N32" s="27">
        <v>43715</v>
      </c>
      <c r="O32" s="26">
        <v>1190</v>
      </c>
    </row>
    <row r="33" spans="10:15" x14ac:dyDescent="0.2">
      <c r="J33" s="25">
        <v>44450</v>
      </c>
      <c r="K33" s="26">
        <v>1260</v>
      </c>
      <c r="L33" s="27">
        <v>44086</v>
      </c>
      <c r="M33" s="26">
        <v>820</v>
      </c>
      <c r="N33" s="27">
        <v>43722</v>
      </c>
      <c r="O33" s="26">
        <v>1170</v>
      </c>
    </row>
    <row r="34" spans="10:15" x14ac:dyDescent="0.2">
      <c r="J34" s="25">
        <v>44457</v>
      </c>
      <c r="K34" s="26"/>
      <c r="L34" s="27">
        <v>44093</v>
      </c>
      <c r="M34" s="26">
        <v>1040</v>
      </c>
      <c r="N34" s="27">
        <v>43729</v>
      </c>
      <c r="O34" s="26">
        <v>1290</v>
      </c>
    </row>
    <row r="35" spans="10:15" x14ac:dyDescent="0.2">
      <c r="J35" s="25">
        <v>44464</v>
      </c>
      <c r="K35" s="26" t="s">
        <v>45</v>
      </c>
      <c r="L35" s="27">
        <v>44100</v>
      </c>
      <c r="M35" s="26">
        <v>1140</v>
      </c>
      <c r="N35" s="27">
        <v>43736</v>
      </c>
      <c r="O35" s="26">
        <v>1330</v>
      </c>
    </row>
    <row r="36" spans="10:15" x14ac:dyDescent="0.2">
      <c r="J36" s="25">
        <v>44471</v>
      </c>
      <c r="K36" s="26" t="s">
        <v>45</v>
      </c>
      <c r="L36" s="27">
        <v>44107</v>
      </c>
      <c r="M36" s="26">
        <v>1070</v>
      </c>
      <c r="N36" s="27">
        <v>43743</v>
      </c>
      <c r="O36" s="26">
        <v>1370</v>
      </c>
    </row>
    <row r="37" spans="10:15" x14ac:dyDescent="0.2">
      <c r="J37" s="25">
        <v>44478</v>
      </c>
      <c r="K37" s="26" t="s">
        <v>45</v>
      </c>
      <c r="L37" s="27">
        <v>44114</v>
      </c>
      <c r="M37" s="26">
        <v>1110</v>
      </c>
      <c r="N37" s="27">
        <v>43750</v>
      </c>
      <c r="O37" s="26">
        <v>1220</v>
      </c>
    </row>
    <row r="38" spans="10:15" x14ac:dyDescent="0.2">
      <c r="J38" s="25">
        <v>44485</v>
      </c>
      <c r="K38" s="26" t="s">
        <v>45</v>
      </c>
      <c r="L38" s="27">
        <v>44121</v>
      </c>
      <c r="M38" s="26">
        <v>1230</v>
      </c>
      <c r="N38" s="27">
        <v>43757</v>
      </c>
      <c r="O38" s="26">
        <v>1300</v>
      </c>
    </row>
    <row r="39" spans="10:15" x14ac:dyDescent="0.2">
      <c r="J39" s="25">
        <v>44492</v>
      </c>
      <c r="K39" s="26" t="s">
        <v>45</v>
      </c>
      <c r="L39" s="27">
        <v>44128</v>
      </c>
      <c r="M39" s="26">
        <v>1400</v>
      </c>
      <c r="N39" s="27">
        <v>43764</v>
      </c>
      <c r="O39" s="26">
        <v>1320</v>
      </c>
    </row>
    <row r="40" spans="10:15" x14ac:dyDescent="0.2">
      <c r="J40" s="25">
        <v>44499</v>
      </c>
      <c r="K40" s="26" t="s">
        <v>45</v>
      </c>
      <c r="L40" s="27">
        <v>44135</v>
      </c>
      <c r="M40" s="26">
        <v>1300</v>
      </c>
      <c r="N40" s="27">
        <v>43771</v>
      </c>
      <c r="O40" s="26">
        <v>1440</v>
      </c>
    </row>
    <row r="41" spans="10:15" x14ac:dyDescent="0.2">
      <c r="J41" s="25">
        <v>44506</v>
      </c>
      <c r="K41" s="26" t="s">
        <v>45</v>
      </c>
      <c r="L41" s="27">
        <v>44142</v>
      </c>
      <c r="M41" s="26">
        <v>1230</v>
      </c>
      <c r="N41" s="27">
        <v>43778</v>
      </c>
      <c r="O41" s="26">
        <v>1130</v>
      </c>
    </row>
    <row r="42" spans="10:15" x14ac:dyDescent="0.2">
      <c r="J42" s="25">
        <v>44513</v>
      </c>
      <c r="K42" s="26" t="s">
        <v>45</v>
      </c>
      <c r="L42" s="27">
        <v>44149</v>
      </c>
      <c r="M42" s="26">
        <v>1370</v>
      </c>
      <c r="N42" s="27">
        <v>43785</v>
      </c>
      <c r="O42" s="26">
        <v>1120</v>
      </c>
    </row>
    <row r="43" spans="10:15" x14ac:dyDescent="0.2">
      <c r="J43" s="25">
        <v>44520</v>
      </c>
      <c r="K43" s="26" t="s">
        <v>45</v>
      </c>
      <c r="L43" s="27">
        <v>44156</v>
      </c>
      <c r="M43" s="26">
        <v>1460</v>
      </c>
      <c r="N43" s="27">
        <v>43792</v>
      </c>
      <c r="O43" s="26">
        <v>1420</v>
      </c>
    </row>
    <row r="44" spans="10:15" x14ac:dyDescent="0.2">
      <c r="J44" s="25">
        <v>44527</v>
      </c>
      <c r="K44" s="26" t="s">
        <v>45</v>
      </c>
      <c r="L44" s="27">
        <v>44163</v>
      </c>
      <c r="M44" s="26">
        <v>1610</v>
      </c>
      <c r="N44" s="27">
        <v>43799</v>
      </c>
      <c r="O44" s="26">
        <v>1530</v>
      </c>
    </row>
    <row r="45" spans="10:15" x14ac:dyDescent="0.2">
      <c r="J45" s="25">
        <v>44534</v>
      </c>
      <c r="K45" s="26" t="s">
        <v>45</v>
      </c>
      <c r="L45" s="27">
        <v>44170</v>
      </c>
      <c r="M45" s="26">
        <v>1740</v>
      </c>
      <c r="N45" s="27">
        <v>43806</v>
      </c>
      <c r="O45" s="26">
        <v>1520</v>
      </c>
    </row>
    <row r="46" spans="10:15" x14ac:dyDescent="0.2">
      <c r="J46" s="25">
        <v>44541</v>
      </c>
      <c r="K46" s="26" t="s">
        <v>45</v>
      </c>
      <c r="L46" s="27">
        <v>44177</v>
      </c>
      <c r="M46" s="26">
        <v>2510</v>
      </c>
      <c r="N46" s="27">
        <v>43813</v>
      </c>
      <c r="O46" s="26">
        <v>2370</v>
      </c>
    </row>
    <row r="47" spans="10:15" x14ac:dyDescent="0.2">
      <c r="J47" s="25">
        <v>44548</v>
      </c>
      <c r="K47" s="26" t="s">
        <v>45</v>
      </c>
      <c r="L47" s="27">
        <v>44184</v>
      </c>
      <c r="M47" s="26">
        <v>1710</v>
      </c>
      <c r="N47" s="27">
        <v>43820</v>
      </c>
      <c r="O47" s="26">
        <v>400</v>
      </c>
    </row>
    <row r="48" spans="10:15" x14ac:dyDescent="0.2">
      <c r="J48" s="25">
        <v>44555</v>
      </c>
      <c r="K48" s="26" t="s">
        <v>45</v>
      </c>
      <c r="L48" s="27">
        <v>44191</v>
      </c>
      <c r="M48" s="26">
        <v>180</v>
      </c>
      <c r="N48" s="27">
        <v>43827</v>
      </c>
      <c r="O48" s="26">
        <v>450</v>
      </c>
    </row>
    <row r="49" spans="1:18" x14ac:dyDescent="0.2">
      <c r="J49" s="25">
        <v>44562</v>
      </c>
      <c r="K49" s="26" t="s">
        <v>45</v>
      </c>
      <c r="L49" s="27">
        <v>44198</v>
      </c>
      <c r="M49" s="26">
        <v>870</v>
      </c>
      <c r="N49" s="27">
        <v>43834</v>
      </c>
      <c r="O49" s="26">
        <v>910</v>
      </c>
    </row>
    <row r="50" spans="1:18" x14ac:dyDescent="0.2">
      <c r="J50" s="25">
        <v>44569</v>
      </c>
      <c r="K50" s="26" t="s">
        <v>45</v>
      </c>
      <c r="L50" s="27">
        <v>44205</v>
      </c>
      <c r="M50" s="26">
        <v>990</v>
      </c>
      <c r="N50" s="27">
        <v>43841</v>
      </c>
      <c r="O50" s="26">
        <v>900</v>
      </c>
    </row>
    <row r="51" spans="1:18" x14ac:dyDescent="0.2">
      <c r="J51" s="25">
        <v>44576</v>
      </c>
      <c r="K51" s="26" t="s">
        <v>45</v>
      </c>
      <c r="L51" s="27">
        <v>44212</v>
      </c>
      <c r="M51" s="26">
        <v>940</v>
      </c>
      <c r="N51" s="27">
        <v>43848</v>
      </c>
      <c r="O51" s="26">
        <v>910</v>
      </c>
    </row>
    <row r="52" spans="1:18" x14ac:dyDescent="0.2">
      <c r="J52" s="25">
        <v>44583</v>
      </c>
      <c r="K52" s="26" t="s">
        <v>45</v>
      </c>
      <c r="L52" s="27">
        <v>44219</v>
      </c>
      <c r="M52" s="26">
        <v>1190</v>
      </c>
      <c r="N52" s="27">
        <v>43855</v>
      </c>
      <c r="O52" s="26">
        <v>1090</v>
      </c>
    </row>
    <row r="53" spans="1:18" x14ac:dyDescent="0.2">
      <c r="J53" s="25">
        <v>44590</v>
      </c>
      <c r="K53" s="26" t="s">
        <v>45</v>
      </c>
      <c r="L53" s="27">
        <v>44226</v>
      </c>
      <c r="M53" s="26">
        <v>1230</v>
      </c>
      <c r="N53" s="27">
        <v>43862</v>
      </c>
      <c r="O53" s="26">
        <v>1210</v>
      </c>
    </row>
    <row r="54" spans="1:18" x14ac:dyDescent="0.2">
      <c r="J54" s="25">
        <v>44597</v>
      </c>
      <c r="K54" s="26" t="s">
        <v>45</v>
      </c>
      <c r="L54" s="27">
        <v>44233</v>
      </c>
      <c r="M54" s="26">
        <v>1260</v>
      </c>
      <c r="N54" s="27">
        <v>43869</v>
      </c>
      <c r="O54" s="26">
        <v>1040</v>
      </c>
    </row>
    <row r="55" spans="1:18" x14ac:dyDescent="0.2">
      <c r="J55" s="25">
        <v>44604</v>
      </c>
      <c r="K55" s="26" t="s">
        <v>45</v>
      </c>
      <c r="L55" s="27">
        <v>44240</v>
      </c>
      <c r="M55" s="26">
        <v>1280</v>
      </c>
      <c r="N55" s="27">
        <v>43876</v>
      </c>
      <c r="O55" s="26">
        <v>1100</v>
      </c>
    </row>
    <row r="56" spans="1:18" x14ac:dyDescent="0.2">
      <c r="J56" s="25">
        <v>44611</v>
      </c>
      <c r="K56" s="26" t="s">
        <v>45</v>
      </c>
      <c r="L56" s="27">
        <v>44247</v>
      </c>
      <c r="M56" s="26">
        <v>1310</v>
      </c>
      <c r="N56" s="27">
        <v>43883</v>
      </c>
      <c r="O56" s="26">
        <v>1130</v>
      </c>
    </row>
    <row r="57" spans="1:18" x14ac:dyDescent="0.2">
      <c r="J57" s="25">
        <v>44618</v>
      </c>
      <c r="K57" s="26" t="s">
        <v>45</v>
      </c>
      <c r="L57" s="27">
        <v>44254</v>
      </c>
      <c r="M57" s="26">
        <v>1500</v>
      </c>
      <c r="N57" s="27">
        <v>43890</v>
      </c>
      <c r="O57" s="26">
        <v>1120</v>
      </c>
    </row>
    <row r="58" spans="1:18" x14ac:dyDescent="0.2">
      <c r="J58" s="25">
        <v>44625</v>
      </c>
      <c r="K58" s="26" t="s">
        <v>45</v>
      </c>
      <c r="L58" s="27">
        <v>44261</v>
      </c>
      <c r="M58" s="26">
        <v>1390</v>
      </c>
      <c r="N58" s="27">
        <v>43897</v>
      </c>
      <c r="O58" s="26">
        <v>1130</v>
      </c>
    </row>
    <row r="59" spans="1:18" x14ac:dyDescent="0.2">
      <c r="J59" s="25">
        <v>44632</v>
      </c>
      <c r="K59" s="26" t="s">
        <v>45</v>
      </c>
      <c r="L59" s="27">
        <v>44268</v>
      </c>
      <c r="M59" s="26">
        <v>1350</v>
      </c>
      <c r="N59" s="27">
        <v>43904</v>
      </c>
      <c r="O59" s="26">
        <v>1090</v>
      </c>
    </row>
    <row r="60" spans="1:18" x14ac:dyDescent="0.2">
      <c r="J60" s="25">
        <v>44639</v>
      </c>
      <c r="K60" s="26" t="s">
        <v>45</v>
      </c>
      <c r="L60" s="27">
        <v>44275</v>
      </c>
      <c r="M60" s="26">
        <v>1570</v>
      </c>
      <c r="N60" s="27">
        <v>43911</v>
      </c>
      <c r="O60" s="26">
        <v>1190</v>
      </c>
    </row>
    <row r="61" spans="1:18" x14ac:dyDescent="0.2">
      <c r="J61" s="14" t="s">
        <v>68</v>
      </c>
      <c r="K61" s="26"/>
      <c r="L61" s="26"/>
      <c r="M61" s="26"/>
      <c r="P61" s="28"/>
      <c r="Q61" s="28"/>
      <c r="R61" s="29"/>
    </row>
    <row r="62" spans="1:18" x14ac:dyDescent="0.2">
      <c r="K62" s="26"/>
      <c r="L62" s="26"/>
      <c r="M62" s="26"/>
      <c r="P62" s="28"/>
      <c r="Q62" s="28"/>
      <c r="R62" s="29"/>
    </row>
    <row r="63" spans="1:18" x14ac:dyDescent="0.2">
      <c r="A63" s="1"/>
      <c r="B63" s="1"/>
      <c r="C63" s="1"/>
      <c r="D63" s="1"/>
      <c r="E63" s="1"/>
      <c r="F63" s="1"/>
      <c r="G63" s="1"/>
      <c r="H63" s="1"/>
      <c r="I63" s="1"/>
      <c r="J63" s="1"/>
      <c r="R63" s="1"/>
    </row>
    <row r="64" spans="1:18" x14ac:dyDescent="0.2">
      <c r="A64" s="1"/>
      <c r="B64" s="1"/>
      <c r="C64" s="1"/>
      <c r="D64" s="1"/>
      <c r="E64" s="1"/>
      <c r="F64" s="1"/>
      <c r="G64" s="1"/>
      <c r="H64" s="1"/>
      <c r="I64" s="1"/>
      <c r="J64" s="1"/>
      <c r="R64" s="1"/>
    </row>
    <row r="65" ht="15.75" customHeight="1" x14ac:dyDescent="0.2"/>
  </sheetData>
  <mergeCells count="1">
    <mergeCell ref="A1:B1"/>
  </mergeCells>
  <hyperlinks>
    <hyperlink ref="A1:B1" location="ContentsHead" display="ContentsHead" xr:uid="{F287D32C-6799-455C-9B6B-1055E19CC8A9}"/>
  </hyperlinks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5D862D-5682-4F8F-BF33-5E364A5336CD}">
  <sheetPr codeName="Sheet32">
    <pageSetUpPr fitToPage="1"/>
  </sheetPr>
  <dimension ref="A1:CG88"/>
  <sheetViews>
    <sheetView showGridLines="0" zoomScaleNormal="100" workbookViewId="0">
      <pane xSplit="2" ySplit="6" topLeftCell="C7" activePane="bottomRight" state="frozen"/>
      <selection sqref="A1:B1048576"/>
      <selection pane="topRight" sqref="A1:B1048576"/>
      <selection pane="bottomLeft" sqref="A1:B1048576"/>
      <selection pane="bottomRight" activeCell="S21" sqref="S21"/>
    </sheetView>
  </sheetViews>
  <sheetFormatPr defaultColWidth="0" defaultRowHeight="12.75" x14ac:dyDescent="0.2"/>
  <cols>
    <col min="1" max="1" width="2.5703125" style="1" customWidth="1"/>
    <col min="2" max="2" width="24.7109375" style="1" customWidth="1"/>
    <col min="3" max="3" width="1" style="1" customWidth="1"/>
    <col min="4" max="4" width="12" style="1" bestFit="1" customWidth="1"/>
    <col min="5" max="5" width="9.5703125" style="1" customWidth="1"/>
    <col min="6" max="6" width="17.42578125" style="1" customWidth="1"/>
    <col min="7" max="7" width="15.5703125" style="1" bestFit="1" customWidth="1"/>
    <col min="8" max="8" width="2.5703125" style="1" customWidth="1"/>
    <col min="9" max="9" width="13.5703125" style="1" customWidth="1"/>
    <col min="10" max="10" width="21.5703125" style="1" customWidth="1"/>
    <col min="11" max="11" width="16.140625" style="1" bestFit="1" customWidth="1"/>
    <col min="12" max="12" width="17.140625" style="1" customWidth="1"/>
    <col min="13" max="13" width="2.5703125" style="1" customWidth="1"/>
    <col min="14" max="14" width="13.5703125" style="1" bestFit="1" customWidth="1"/>
    <col min="15" max="15" width="10.5703125" style="1" bestFit="1" customWidth="1"/>
    <col min="16" max="16" width="18.140625" style="1" customWidth="1"/>
    <col min="17" max="17" width="17.5703125" style="1" customWidth="1"/>
    <col min="18" max="18" width="2.5703125" style="1" customWidth="1"/>
    <col min="19" max="19" width="28" style="1" customWidth="1"/>
    <col min="20" max="56" width="0" style="1" hidden="1" customWidth="1"/>
    <col min="57" max="85" width="0" style="1" hidden="1"/>
    <col min="86" max="16384" width="13.140625" style="1" hidden="1"/>
  </cols>
  <sheetData>
    <row r="1" spans="1:19" s="43" customFormat="1" x14ac:dyDescent="0.25">
      <c r="A1" s="44" t="s">
        <v>57</v>
      </c>
      <c r="B1" s="44"/>
      <c r="C1" s="30"/>
    </row>
    <row r="2" spans="1:19" x14ac:dyDescent="0.2">
      <c r="A2" s="45" t="s">
        <v>79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  <c r="S2" s="45"/>
    </row>
    <row r="4" spans="1:19" ht="17.850000000000001" customHeight="1" x14ac:dyDescent="0.35">
      <c r="A4" s="46" t="s">
        <v>80</v>
      </c>
      <c r="B4" s="46"/>
      <c r="C4" s="47"/>
      <c r="D4" s="48" t="s">
        <v>81</v>
      </c>
      <c r="E4" s="48"/>
      <c r="F4" s="48"/>
      <c r="G4" s="48"/>
      <c r="H4" s="49"/>
      <c r="I4" s="48" t="s">
        <v>82</v>
      </c>
      <c r="J4" s="48"/>
      <c r="K4" s="48"/>
      <c r="L4" s="48"/>
      <c r="M4" s="49"/>
      <c r="N4" s="48" t="s">
        <v>83</v>
      </c>
      <c r="O4" s="48"/>
      <c r="P4" s="48"/>
      <c r="Q4" s="48"/>
      <c r="R4" s="48"/>
      <c r="S4" s="48"/>
    </row>
    <row r="5" spans="1:19" ht="18" customHeight="1" x14ac:dyDescent="0.35">
      <c r="A5" s="52"/>
      <c r="B5" s="52"/>
      <c r="C5" s="53"/>
      <c r="D5" s="52" t="s">
        <v>70</v>
      </c>
      <c r="E5" s="54" t="s">
        <v>84</v>
      </c>
      <c r="F5" s="52" t="s">
        <v>85</v>
      </c>
      <c r="G5" s="55" t="s">
        <v>86</v>
      </c>
      <c r="H5" s="53"/>
      <c r="I5" s="52" t="s">
        <v>87</v>
      </c>
      <c r="J5" s="54" t="s">
        <v>84</v>
      </c>
      <c r="K5" s="52" t="s">
        <v>85</v>
      </c>
      <c r="L5" s="55" t="s">
        <v>88</v>
      </c>
      <c r="M5" s="53"/>
      <c r="N5" s="52" t="s">
        <v>70</v>
      </c>
      <c r="O5" s="54" t="s">
        <v>84</v>
      </c>
      <c r="P5" s="52" t="s">
        <v>89</v>
      </c>
      <c r="Q5" s="55" t="s">
        <v>90</v>
      </c>
      <c r="R5" s="53"/>
      <c r="S5" s="52" t="s">
        <v>91</v>
      </c>
    </row>
    <row r="6" spans="1:19" ht="30.75" customHeight="1" x14ac:dyDescent="0.35">
      <c r="A6" s="52"/>
      <c r="B6" s="52"/>
      <c r="C6" s="53"/>
      <c r="D6" s="52"/>
      <c r="E6" s="54" t="s">
        <v>92</v>
      </c>
      <c r="F6" s="52"/>
      <c r="G6" s="55"/>
      <c r="H6" s="53"/>
      <c r="I6" s="52"/>
      <c r="J6" s="54" t="s">
        <v>93</v>
      </c>
      <c r="K6" s="52"/>
      <c r="L6" s="55"/>
      <c r="M6" s="53"/>
      <c r="N6" s="52"/>
      <c r="O6" s="54" t="s">
        <v>92</v>
      </c>
      <c r="P6" s="52"/>
      <c r="Q6" s="55"/>
      <c r="R6" s="53"/>
      <c r="S6" s="52"/>
    </row>
    <row r="7" spans="1:19" x14ac:dyDescent="0.2">
      <c r="A7" s="10" t="s">
        <v>94</v>
      </c>
      <c r="B7" s="10"/>
      <c r="C7" s="10"/>
      <c r="E7" s="56"/>
      <c r="G7" s="57"/>
      <c r="H7" s="58"/>
      <c r="I7" s="59"/>
      <c r="J7" s="60"/>
      <c r="K7" s="59"/>
      <c r="L7" s="61"/>
      <c r="M7" s="58"/>
      <c r="N7" s="58"/>
      <c r="O7" s="62"/>
      <c r="P7" s="58"/>
      <c r="Q7" s="57"/>
      <c r="R7" s="58"/>
    </row>
    <row r="8" spans="1:19" x14ac:dyDescent="0.2">
      <c r="B8" s="34" t="s">
        <v>52</v>
      </c>
      <c r="C8" s="64"/>
      <c r="D8" s="58">
        <v>55730</v>
      </c>
      <c r="E8" s="62">
        <v>11980</v>
      </c>
      <c r="F8" s="58">
        <v>6180</v>
      </c>
      <c r="G8" s="57">
        <v>61910</v>
      </c>
      <c r="H8" s="58"/>
      <c r="I8" s="59">
        <v>146.6</v>
      </c>
      <c r="J8" s="60">
        <v>52</v>
      </c>
      <c r="K8" s="59">
        <v>73.2</v>
      </c>
      <c r="L8" s="61">
        <v>219.8</v>
      </c>
      <c r="M8" s="58"/>
      <c r="N8" s="58">
        <v>9837</v>
      </c>
      <c r="O8" s="62">
        <v>1783</v>
      </c>
      <c r="P8" s="58">
        <v>2637</v>
      </c>
      <c r="Q8" s="57">
        <v>12473</v>
      </c>
      <c r="R8" s="58"/>
      <c r="S8" s="58">
        <v>1297</v>
      </c>
    </row>
    <row r="9" spans="1:19" x14ac:dyDescent="0.2">
      <c r="B9" s="34" t="s">
        <v>44</v>
      </c>
      <c r="C9" s="64"/>
      <c r="D9" s="58">
        <v>55290</v>
      </c>
      <c r="E9" s="62">
        <v>12760</v>
      </c>
      <c r="F9" s="58">
        <v>6160</v>
      </c>
      <c r="G9" s="57">
        <v>61450</v>
      </c>
      <c r="H9" s="65"/>
      <c r="I9" s="59">
        <v>158.4</v>
      </c>
      <c r="J9" s="60">
        <v>56.6</v>
      </c>
      <c r="K9" s="59">
        <v>68.7</v>
      </c>
      <c r="L9" s="61">
        <v>227.1</v>
      </c>
      <c r="M9" s="58"/>
      <c r="N9" s="58">
        <v>10088</v>
      </c>
      <c r="O9" s="62">
        <v>1998</v>
      </c>
      <c r="P9" s="58">
        <v>2111</v>
      </c>
      <c r="Q9" s="57">
        <v>12199</v>
      </c>
      <c r="R9" s="58"/>
      <c r="S9" s="58">
        <v>1450</v>
      </c>
    </row>
    <row r="10" spans="1:19" x14ac:dyDescent="0.2">
      <c r="B10" s="34" t="s">
        <v>43</v>
      </c>
      <c r="C10" s="64"/>
      <c r="D10" s="58">
        <v>48180</v>
      </c>
      <c r="E10" s="62">
        <v>11590</v>
      </c>
      <c r="F10" s="58">
        <v>5290</v>
      </c>
      <c r="G10" s="57">
        <v>53470</v>
      </c>
      <c r="H10" s="65"/>
      <c r="I10" s="59">
        <v>155.4</v>
      </c>
      <c r="J10" s="60">
        <v>67.2</v>
      </c>
      <c r="K10" s="59">
        <v>58.1</v>
      </c>
      <c r="L10" s="61">
        <v>213.5</v>
      </c>
      <c r="M10" s="58"/>
      <c r="N10" s="58">
        <v>9732</v>
      </c>
      <c r="O10" s="62">
        <v>2030</v>
      </c>
      <c r="P10" s="58">
        <v>2028</v>
      </c>
      <c r="Q10" s="57">
        <v>11760</v>
      </c>
      <c r="R10" s="58"/>
      <c r="S10" s="58">
        <v>982</v>
      </c>
    </row>
    <row r="11" spans="1:19" x14ac:dyDescent="0.2">
      <c r="B11" s="34" t="s">
        <v>95</v>
      </c>
      <c r="C11" s="64"/>
      <c r="D11" s="58">
        <v>27320</v>
      </c>
      <c r="E11" s="62">
        <v>6560</v>
      </c>
      <c r="F11" s="58">
        <v>2650</v>
      </c>
      <c r="G11" s="57">
        <v>29970</v>
      </c>
      <c r="H11" s="65"/>
      <c r="I11" s="59">
        <v>113.3</v>
      </c>
      <c r="J11" s="60">
        <v>48.4</v>
      </c>
      <c r="K11" s="59">
        <v>53.1</v>
      </c>
      <c r="L11" s="61">
        <v>166.4</v>
      </c>
      <c r="M11" s="58"/>
      <c r="N11" s="58">
        <v>5809</v>
      </c>
      <c r="O11" s="62">
        <v>1193</v>
      </c>
      <c r="P11" s="58">
        <v>1409</v>
      </c>
      <c r="Q11" s="57">
        <v>7218</v>
      </c>
      <c r="R11" s="58"/>
      <c r="S11" s="58">
        <v>365</v>
      </c>
    </row>
    <row r="12" spans="1:19" ht="26.85" customHeight="1" x14ac:dyDescent="0.2">
      <c r="A12" s="10" t="s">
        <v>96</v>
      </c>
      <c r="B12" s="10"/>
      <c r="C12" s="10"/>
      <c r="E12" s="56"/>
      <c r="G12" s="57"/>
      <c r="H12" s="58"/>
      <c r="I12" s="59"/>
      <c r="J12" s="60"/>
      <c r="K12" s="59"/>
      <c r="L12" s="61"/>
      <c r="M12" s="58"/>
      <c r="N12" s="58"/>
      <c r="O12" s="62"/>
      <c r="P12" s="58"/>
      <c r="Q12" s="57"/>
      <c r="R12" s="58"/>
    </row>
    <row r="13" spans="1:19" x14ac:dyDescent="0.2">
      <c r="B13" s="34" t="s">
        <v>97</v>
      </c>
      <c r="C13" s="64"/>
      <c r="D13" s="58">
        <v>13240</v>
      </c>
      <c r="E13" s="62">
        <v>2910</v>
      </c>
      <c r="F13" s="58">
        <v>1430</v>
      </c>
      <c r="G13" s="57">
        <v>14670</v>
      </c>
      <c r="H13" s="58"/>
      <c r="I13" s="59">
        <v>31.4</v>
      </c>
      <c r="J13" s="60">
        <v>12.1</v>
      </c>
      <c r="K13" s="59">
        <v>15.6</v>
      </c>
      <c r="L13" s="61">
        <v>47</v>
      </c>
      <c r="M13" s="58"/>
      <c r="N13" s="58">
        <v>2258</v>
      </c>
      <c r="O13" s="62">
        <v>413</v>
      </c>
      <c r="P13" s="58">
        <v>524</v>
      </c>
      <c r="Q13" s="57">
        <v>2782</v>
      </c>
      <c r="R13" s="58"/>
      <c r="S13" s="58">
        <v>260</v>
      </c>
    </row>
    <row r="14" spans="1:19" x14ac:dyDescent="0.2">
      <c r="B14" s="34" t="s">
        <v>98</v>
      </c>
      <c r="C14" s="64"/>
      <c r="D14" s="58">
        <v>14850</v>
      </c>
      <c r="E14" s="62">
        <v>3050</v>
      </c>
      <c r="F14" s="58">
        <v>1490</v>
      </c>
      <c r="G14" s="57">
        <v>16350</v>
      </c>
      <c r="H14" s="58"/>
      <c r="I14" s="59">
        <v>40.9</v>
      </c>
      <c r="J14" s="60">
        <v>13.5</v>
      </c>
      <c r="K14" s="59">
        <v>17.7</v>
      </c>
      <c r="L14" s="61">
        <v>58.6</v>
      </c>
      <c r="M14" s="58"/>
      <c r="N14" s="58">
        <v>2689</v>
      </c>
      <c r="O14" s="62">
        <v>463</v>
      </c>
      <c r="P14" s="58">
        <v>692</v>
      </c>
      <c r="Q14" s="57">
        <v>3381</v>
      </c>
      <c r="R14" s="58"/>
      <c r="S14" s="58">
        <v>389</v>
      </c>
    </row>
    <row r="15" spans="1:19" x14ac:dyDescent="0.2">
      <c r="B15" s="34" t="s">
        <v>99</v>
      </c>
      <c r="C15" s="64"/>
      <c r="D15" s="58">
        <v>15770</v>
      </c>
      <c r="E15" s="62">
        <v>3220</v>
      </c>
      <c r="F15" s="58">
        <v>1700</v>
      </c>
      <c r="G15" s="57">
        <v>17470</v>
      </c>
      <c r="H15" s="58"/>
      <c r="I15" s="59">
        <v>43.5</v>
      </c>
      <c r="J15" s="60">
        <v>14.7</v>
      </c>
      <c r="K15" s="59">
        <v>19.600000000000001</v>
      </c>
      <c r="L15" s="61">
        <v>63.1</v>
      </c>
      <c r="M15" s="58"/>
      <c r="N15" s="58">
        <v>2850</v>
      </c>
      <c r="O15" s="62">
        <v>500</v>
      </c>
      <c r="P15" s="58">
        <v>660</v>
      </c>
      <c r="Q15" s="57">
        <v>3510</v>
      </c>
      <c r="R15" s="58"/>
      <c r="S15" s="58">
        <v>321</v>
      </c>
    </row>
    <row r="16" spans="1:19" ht="13.5" customHeight="1" x14ac:dyDescent="0.2">
      <c r="B16" s="34" t="s">
        <v>100</v>
      </c>
      <c r="C16" s="64"/>
      <c r="D16" s="58">
        <v>11870</v>
      </c>
      <c r="E16" s="62">
        <v>2800</v>
      </c>
      <c r="F16" s="58">
        <v>1570</v>
      </c>
      <c r="G16" s="57">
        <v>13430</v>
      </c>
      <c r="H16" s="58"/>
      <c r="I16" s="59">
        <v>30.7</v>
      </c>
      <c r="J16" s="60">
        <v>11.6</v>
      </c>
      <c r="K16" s="59">
        <v>20.3</v>
      </c>
      <c r="L16" s="61">
        <v>51.1</v>
      </c>
      <c r="M16" s="58"/>
      <c r="N16" s="58">
        <v>2039</v>
      </c>
      <c r="O16" s="62">
        <v>407</v>
      </c>
      <c r="P16" s="58">
        <v>761</v>
      </c>
      <c r="Q16" s="57">
        <v>2800</v>
      </c>
      <c r="R16" s="58"/>
      <c r="S16" s="58">
        <v>328</v>
      </c>
    </row>
    <row r="17" spans="1:19" ht="25.5" customHeight="1" x14ac:dyDescent="0.2">
      <c r="B17" s="34" t="s">
        <v>101</v>
      </c>
      <c r="C17" s="64"/>
      <c r="D17" s="58">
        <v>13250</v>
      </c>
      <c r="E17" s="62">
        <v>2970</v>
      </c>
      <c r="F17" s="58">
        <v>1530</v>
      </c>
      <c r="G17" s="57">
        <v>14780</v>
      </c>
      <c r="H17" s="58"/>
      <c r="I17" s="59">
        <v>34.6</v>
      </c>
      <c r="J17" s="60">
        <v>12.8</v>
      </c>
      <c r="K17" s="59">
        <v>14.1</v>
      </c>
      <c r="L17" s="61">
        <v>48.7</v>
      </c>
      <c r="M17" s="58"/>
      <c r="N17" s="58">
        <v>2387</v>
      </c>
      <c r="O17" s="62">
        <v>452</v>
      </c>
      <c r="P17" s="58">
        <v>381</v>
      </c>
      <c r="Q17" s="57">
        <v>2768</v>
      </c>
      <c r="R17" s="58"/>
      <c r="S17" s="58">
        <v>378</v>
      </c>
    </row>
    <row r="18" spans="1:19" x14ac:dyDescent="0.2">
      <c r="B18" s="34" t="s">
        <v>102</v>
      </c>
      <c r="C18" s="64"/>
      <c r="D18" s="58">
        <v>14930</v>
      </c>
      <c r="E18" s="62">
        <v>3320</v>
      </c>
      <c r="F18" s="58">
        <v>1570</v>
      </c>
      <c r="G18" s="57">
        <v>16500</v>
      </c>
      <c r="H18" s="58"/>
      <c r="I18" s="59">
        <v>43.2</v>
      </c>
      <c r="J18" s="60">
        <v>15.2</v>
      </c>
      <c r="K18" s="59">
        <v>17.100000000000001</v>
      </c>
      <c r="L18" s="61">
        <v>60.2</v>
      </c>
      <c r="M18" s="58"/>
      <c r="N18" s="58">
        <v>2731</v>
      </c>
      <c r="O18" s="62">
        <v>526</v>
      </c>
      <c r="P18" s="58">
        <v>633</v>
      </c>
      <c r="Q18" s="57">
        <v>3364</v>
      </c>
      <c r="R18" s="58"/>
      <c r="S18" s="58">
        <v>423</v>
      </c>
    </row>
    <row r="19" spans="1:19" x14ac:dyDescent="0.2">
      <c r="B19" s="34" t="s">
        <v>103</v>
      </c>
      <c r="C19" s="64"/>
      <c r="D19" s="58">
        <v>15190</v>
      </c>
      <c r="E19" s="62">
        <v>3380</v>
      </c>
      <c r="F19" s="58">
        <v>1520</v>
      </c>
      <c r="G19" s="57">
        <v>16720</v>
      </c>
      <c r="H19" s="58"/>
      <c r="I19" s="59">
        <v>44.7</v>
      </c>
      <c r="J19" s="60">
        <v>15.3</v>
      </c>
      <c r="K19" s="59">
        <v>20.3</v>
      </c>
      <c r="L19" s="61">
        <v>65</v>
      </c>
      <c r="M19" s="58"/>
      <c r="N19" s="58">
        <v>2818</v>
      </c>
      <c r="O19" s="62">
        <v>536</v>
      </c>
      <c r="P19" s="58">
        <v>630</v>
      </c>
      <c r="Q19" s="57">
        <v>3449</v>
      </c>
      <c r="R19" s="58"/>
      <c r="S19" s="58">
        <v>345</v>
      </c>
    </row>
    <row r="20" spans="1:19" x14ac:dyDescent="0.2">
      <c r="B20" s="34" t="s">
        <v>104</v>
      </c>
      <c r="C20" s="64"/>
      <c r="D20" s="58">
        <v>11910</v>
      </c>
      <c r="E20" s="62">
        <v>3090</v>
      </c>
      <c r="F20" s="58">
        <v>1540</v>
      </c>
      <c r="G20" s="57">
        <v>13450</v>
      </c>
      <c r="H20" s="58"/>
      <c r="I20" s="59">
        <v>36</v>
      </c>
      <c r="J20" s="60">
        <v>13.3</v>
      </c>
      <c r="K20" s="59">
        <v>17.2</v>
      </c>
      <c r="L20" s="61">
        <v>53.2</v>
      </c>
      <c r="M20" s="58"/>
      <c r="N20" s="58">
        <v>2152</v>
      </c>
      <c r="O20" s="62">
        <v>485</v>
      </c>
      <c r="P20" s="58">
        <v>466</v>
      </c>
      <c r="Q20" s="57">
        <v>2618</v>
      </c>
      <c r="R20" s="58"/>
      <c r="S20" s="58">
        <v>304</v>
      </c>
    </row>
    <row r="21" spans="1:19" ht="25.5" customHeight="1" x14ac:dyDescent="0.2">
      <c r="B21" s="34" t="s">
        <v>105</v>
      </c>
      <c r="C21" s="64"/>
      <c r="D21" s="58">
        <v>6280</v>
      </c>
      <c r="E21" s="62">
        <v>1460</v>
      </c>
      <c r="F21" s="58">
        <v>990</v>
      </c>
      <c r="G21" s="57">
        <v>7270</v>
      </c>
      <c r="H21" s="58"/>
      <c r="I21" s="59">
        <v>17.2</v>
      </c>
      <c r="J21" s="60">
        <v>6.4</v>
      </c>
      <c r="K21" s="59">
        <v>8.9</v>
      </c>
      <c r="L21" s="61">
        <v>26.2</v>
      </c>
      <c r="M21" s="58"/>
      <c r="N21" s="58">
        <v>1090</v>
      </c>
      <c r="O21" s="62">
        <v>228</v>
      </c>
      <c r="P21" s="58">
        <v>279</v>
      </c>
      <c r="Q21" s="57">
        <v>1369</v>
      </c>
      <c r="R21" s="58"/>
      <c r="S21" s="58">
        <v>122</v>
      </c>
    </row>
    <row r="22" spans="1:19" ht="12.75" customHeight="1" x14ac:dyDescent="0.2">
      <c r="B22" s="34" t="s">
        <v>106</v>
      </c>
      <c r="C22" s="64"/>
      <c r="D22" s="58">
        <v>9970</v>
      </c>
      <c r="E22" s="62">
        <v>2520</v>
      </c>
      <c r="F22" s="58">
        <v>1210</v>
      </c>
      <c r="G22" s="57">
        <v>11180</v>
      </c>
      <c r="H22" s="58"/>
      <c r="I22" s="59">
        <v>28</v>
      </c>
      <c r="J22" s="60">
        <v>12.3</v>
      </c>
      <c r="K22" s="59">
        <v>10.199999999999999</v>
      </c>
      <c r="L22" s="61">
        <v>38.299999999999997</v>
      </c>
      <c r="M22" s="58"/>
      <c r="N22" s="58">
        <v>1922</v>
      </c>
      <c r="O22" s="62">
        <v>418</v>
      </c>
      <c r="P22" s="58">
        <v>464</v>
      </c>
      <c r="Q22" s="57">
        <v>2386</v>
      </c>
      <c r="R22" s="58"/>
      <c r="S22" s="58">
        <v>256</v>
      </c>
    </row>
    <row r="23" spans="1:19" ht="12.75" customHeight="1" x14ac:dyDescent="0.2">
      <c r="B23" s="34" t="s">
        <v>107</v>
      </c>
      <c r="C23" s="64"/>
      <c r="D23" s="58">
        <v>16810</v>
      </c>
      <c r="E23" s="62">
        <v>3990</v>
      </c>
      <c r="F23" s="58">
        <v>1550</v>
      </c>
      <c r="G23" s="57">
        <v>18360</v>
      </c>
      <c r="H23" s="58"/>
      <c r="I23" s="59">
        <v>52.5</v>
      </c>
      <c r="J23" s="60">
        <v>22.4</v>
      </c>
      <c r="K23" s="59">
        <v>18.8</v>
      </c>
      <c r="L23" s="61">
        <v>71.3</v>
      </c>
      <c r="M23" s="58"/>
      <c r="N23" s="58">
        <v>3467</v>
      </c>
      <c r="O23" s="62">
        <v>703</v>
      </c>
      <c r="P23" s="58">
        <v>557</v>
      </c>
      <c r="Q23" s="57">
        <v>4024</v>
      </c>
      <c r="R23" s="58"/>
      <c r="S23" s="58">
        <v>278</v>
      </c>
    </row>
    <row r="24" spans="1:19" ht="12.75" customHeight="1" x14ac:dyDescent="0.2">
      <c r="B24" s="34" t="s">
        <v>108</v>
      </c>
      <c r="C24" s="64"/>
      <c r="D24" s="58">
        <v>15130</v>
      </c>
      <c r="E24" s="62">
        <v>3630</v>
      </c>
      <c r="F24" s="58">
        <v>1540</v>
      </c>
      <c r="G24" s="57">
        <v>16670</v>
      </c>
      <c r="H24" s="58"/>
      <c r="I24" s="59">
        <v>57.6</v>
      </c>
      <c r="J24" s="60">
        <v>26.1</v>
      </c>
      <c r="K24" s="59">
        <v>20.2</v>
      </c>
      <c r="L24" s="61">
        <v>77.8</v>
      </c>
      <c r="M24" s="58"/>
      <c r="N24" s="58">
        <v>3253</v>
      </c>
      <c r="O24" s="62">
        <v>680</v>
      </c>
      <c r="P24" s="58">
        <v>727</v>
      </c>
      <c r="Q24" s="57">
        <v>3981</v>
      </c>
      <c r="R24" s="58"/>
      <c r="S24" s="58">
        <v>326</v>
      </c>
    </row>
    <row r="25" spans="1:19" ht="25.5" customHeight="1" x14ac:dyDescent="0.2">
      <c r="B25" s="34" t="s">
        <v>109</v>
      </c>
      <c r="C25" s="64"/>
      <c r="D25" s="58">
        <v>17860</v>
      </c>
      <c r="E25" s="62">
        <v>4040</v>
      </c>
      <c r="F25" s="58">
        <v>1620</v>
      </c>
      <c r="G25" s="57">
        <v>19480</v>
      </c>
      <c r="H25" s="58"/>
      <c r="I25" s="59">
        <v>69.5</v>
      </c>
      <c r="J25" s="60">
        <v>30.4</v>
      </c>
      <c r="K25" s="59">
        <v>33.299999999999997</v>
      </c>
      <c r="L25" s="61">
        <v>102.7</v>
      </c>
      <c r="M25" s="58"/>
      <c r="N25" s="58">
        <v>3910</v>
      </c>
      <c r="O25" s="62">
        <v>730</v>
      </c>
      <c r="P25" s="58">
        <v>888</v>
      </c>
      <c r="Q25" s="57">
        <v>4798</v>
      </c>
      <c r="R25" s="58"/>
      <c r="S25" s="58">
        <v>257</v>
      </c>
    </row>
    <row r="26" spans="1:19" ht="26.85" customHeight="1" x14ac:dyDescent="0.2">
      <c r="A26" s="10" t="s">
        <v>110</v>
      </c>
      <c r="B26" s="10"/>
      <c r="C26" s="10"/>
      <c r="D26" s="58"/>
      <c r="E26" s="62"/>
      <c r="F26" s="58"/>
      <c r="G26" s="57"/>
      <c r="H26" s="58"/>
      <c r="I26" s="66"/>
      <c r="J26" s="66"/>
      <c r="K26" s="59"/>
      <c r="L26" s="61"/>
      <c r="M26" s="58"/>
      <c r="N26" s="58"/>
      <c r="O26" s="62"/>
      <c r="P26" s="58"/>
      <c r="Q26" s="57"/>
      <c r="R26" s="58"/>
    </row>
    <row r="27" spans="1:19" x14ac:dyDescent="0.2">
      <c r="B27" s="63" t="s">
        <v>111</v>
      </c>
      <c r="C27" s="64"/>
      <c r="D27" s="58">
        <v>3900</v>
      </c>
      <c r="E27" s="62">
        <v>910</v>
      </c>
      <c r="F27" s="58">
        <v>490</v>
      </c>
      <c r="G27" s="57">
        <v>4390</v>
      </c>
      <c r="H27" s="58"/>
      <c r="I27" s="59">
        <v>8.8000000000000007</v>
      </c>
      <c r="J27" s="60">
        <v>3.8</v>
      </c>
      <c r="K27" s="59">
        <v>6</v>
      </c>
      <c r="L27" s="61">
        <v>14.8</v>
      </c>
      <c r="M27" s="58"/>
      <c r="N27" s="58">
        <v>639</v>
      </c>
      <c r="O27" s="62">
        <v>129</v>
      </c>
      <c r="P27" s="58">
        <v>217</v>
      </c>
      <c r="Q27" s="57">
        <v>856</v>
      </c>
      <c r="R27" s="58"/>
      <c r="S27" s="58">
        <v>124</v>
      </c>
    </row>
    <row r="28" spans="1:19" x14ac:dyDescent="0.2">
      <c r="B28" s="63" t="s">
        <v>112</v>
      </c>
      <c r="C28" s="64"/>
      <c r="D28" s="58">
        <v>4360</v>
      </c>
      <c r="E28" s="62">
        <v>950</v>
      </c>
      <c r="F28" s="58">
        <v>460</v>
      </c>
      <c r="G28" s="57">
        <v>4810</v>
      </c>
      <c r="H28" s="58"/>
      <c r="I28" s="59">
        <v>9.9</v>
      </c>
      <c r="J28" s="60">
        <v>4</v>
      </c>
      <c r="K28" s="59">
        <v>3.6</v>
      </c>
      <c r="L28" s="61">
        <v>13.5</v>
      </c>
      <c r="M28" s="58"/>
      <c r="N28" s="58">
        <v>722</v>
      </c>
      <c r="O28" s="62">
        <v>136</v>
      </c>
      <c r="P28" s="58">
        <v>125</v>
      </c>
      <c r="Q28" s="57">
        <v>847</v>
      </c>
      <c r="R28" s="58"/>
      <c r="S28" s="58">
        <v>66</v>
      </c>
    </row>
    <row r="29" spans="1:19" x14ac:dyDescent="0.2">
      <c r="B29" s="63" t="s">
        <v>113</v>
      </c>
      <c r="C29" s="64"/>
      <c r="D29" s="58">
        <v>4990</v>
      </c>
      <c r="E29" s="62">
        <v>1050</v>
      </c>
      <c r="F29" s="58">
        <v>480</v>
      </c>
      <c r="G29" s="57">
        <v>5470</v>
      </c>
      <c r="H29" s="58"/>
      <c r="I29" s="59">
        <v>12.7</v>
      </c>
      <c r="J29" s="60">
        <v>4.3</v>
      </c>
      <c r="K29" s="59">
        <v>6</v>
      </c>
      <c r="L29" s="61">
        <v>18.7</v>
      </c>
      <c r="M29" s="58"/>
      <c r="N29" s="58">
        <v>898</v>
      </c>
      <c r="O29" s="62">
        <v>147</v>
      </c>
      <c r="P29" s="58">
        <v>182</v>
      </c>
      <c r="Q29" s="57">
        <v>1080</v>
      </c>
      <c r="R29" s="58"/>
      <c r="S29" s="58">
        <v>71</v>
      </c>
    </row>
    <row r="30" spans="1:19" x14ac:dyDescent="0.2">
      <c r="B30" s="63" t="s">
        <v>114</v>
      </c>
      <c r="C30" s="64"/>
      <c r="D30" s="58">
        <v>4860</v>
      </c>
      <c r="E30" s="62">
        <v>1060</v>
      </c>
      <c r="F30" s="58">
        <v>490</v>
      </c>
      <c r="G30" s="57">
        <v>5350</v>
      </c>
      <c r="H30" s="58"/>
      <c r="I30" s="59">
        <v>13</v>
      </c>
      <c r="J30" s="60">
        <v>4.7</v>
      </c>
      <c r="K30" s="59">
        <v>8</v>
      </c>
      <c r="L30" s="61">
        <v>21</v>
      </c>
      <c r="M30" s="58"/>
      <c r="N30" s="58">
        <v>863</v>
      </c>
      <c r="O30" s="62">
        <v>162</v>
      </c>
      <c r="P30" s="58">
        <v>332</v>
      </c>
      <c r="Q30" s="57">
        <v>1195</v>
      </c>
      <c r="R30" s="58"/>
      <c r="S30" s="58">
        <v>99</v>
      </c>
    </row>
    <row r="31" spans="1:19" x14ac:dyDescent="0.2">
      <c r="B31" s="63" t="s">
        <v>115</v>
      </c>
      <c r="C31" s="64"/>
      <c r="D31" s="58">
        <v>5460</v>
      </c>
      <c r="E31" s="62">
        <v>1100</v>
      </c>
      <c r="F31" s="58">
        <v>530</v>
      </c>
      <c r="G31" s="57">
        <v>5990</v>
      </c>
      <c r="H31" s="58"/>
      <c r="I31" s="59">
        <v>14.8</v>
      </c>
      <c r="J31" s="60">
        <v>4.8</v>
      </c>
      <c r="K31" s="59">
        <v>3.8</v>
      </c>
      <c r="L31" s="61">
        <v>18.600000000000001</v>
      </c>
      <c r="M31" s="58"/>
      <c r="N31" s="58">
        <v>992</v>
      </c>
      <c r="O31" s="62">
        <v>161</v>
      </c>
      <c r="P31" s="58">
        <v>191</v>
      </c>
      <c r="Q31" s="57">
        <v>1182</v>
      </c>
      <c r="R31" s="58"/>
      <c r="S31" s="58">
        <v>59</v>
      </c>
    </row>
    <row r="32" spans="1:19" x14ac:dyDescent="0.2">
      <c r="B32" s="63" t="s">
        <v>116</v>
      </c>
      <c r="C32" s="64"/>
      <c r="D32" s="58">
        <v>4540</v>
      </c>
      <c r="E32" s="62">
        <v>890</v>
      </c>
      <c r="F32" s="58">
        <v>470</v>
      </c>
      <c r="G32" s="57">
        <v>5010</v>
      </c>
      <c r="H32" s="58"/>
      <c r="I32" s="59">
        <v>13.1</v>
      </c>
      <c r="J32" s="60">
        <v>4.0999999999999996</v>
      </c>
      <c r="K32" s="59">
        <v>5.9</v>
      </c>
      <c r="L32" s="61">
        <v>19</v>
      </c>
      <c r="M32" s="58"/>
      <c r="N32" s="58">
        <v>834</v>
      </c>
      <c r="O32" s="62">
        <v>140</v>
      </c>
      <c r="P32" s="58">
        <v>170</v>
      </c>
      <c r="Q32" s="57">
        <v>1004</v>
      </c>
      <c r="R32" s="58"/>
      <c r="S32" s="58">
        <v>231</v>
      </c>
    </row>
    <row r="33" spans="2:19" x14ac:dyDescent="0.2">
      <c r="B33" s="63" t="s">
        <v>117</v>
      </c>
      <c r="C33" s="64"/>
      <c r="D33" s="58">
        <v>5050</v>
      </c>
      <c r="E33" s="62">
        <v>1080</v>
      </c>
      <c r="F33" s="58">
        <v>610</v>
      </c>
      <c r="G33" s="57">
        <v>5660</v>
      </c>
      <c r="H33" s="58"/>
      <c r="I33" s="59">
        <v>14.2</v>
      </c>
      <c r="J33" s="60">
        <v>4.9000000000000004</v>
      </c>
      <c r="K33" s="59">
        <v>6.6</v>
      </c>
      <c r="L33" s="61">
        <v>20.8</v>
      </c>
      <c r="M33" s="58"/>
      <c r="N33" s="58">
        <v>908</v>
      </c>
      <c r="O33" s="62">
        <v>165</v>
      </c>
      <c r="P33" s="58">
        <v>221</v>
      </c>
      <c r="Q33" s="57">
        <v>1129</v>
      </c>
      <c r="R33" s="58"/>
      <c r="S33" s="58">
        <v>112</v>
      </c>
    </row>
    <row r="34" spans="2:19" x14ac:dyDescent="0.2">
      <c r="B34" s="63" t="s">
        <v>118</v>
      </c>
      <c r="C34" s="64"/>
      <c r="D34" s="58">
        <v>5790</v>
      </c>
      <c r="E34" s="62">
        <v>1180</v>
      </c>
      <c r="F34" s="58">
        <v>560</v>
      </c>
      <c r="G34" s="57">
        <v>6350</v>
      </c>
      <c r="H34" s="58"/>
      <c r="I34" s="59">
        <v>16.3</v>
      </c>
      <c r="J34" s="60">
        <v>5.5</v>
      </c>
      <c r="K34" s="59">
        <v>5.6</v>
      </c>
      <c r="L34" s="61">
        <v>21.9</v>
      </c>
      <c r="M34" s="58"/>
      <c r="N34" s="58">
        <v>1051</v>
      </c>
      <c r="O34" s="62">
        <v>187</v>
      </c>
      <c r="P34" s="58">
        <v>177</v>
      </c>
      <c r="Q34" s="57">
        <v>1229</v>
      </c>
      <c r="R34" s="58"/>
      <c r="S34" s="58">
        <v>114</v>
      </c>
    </row>
    <row r="35" spans="2:19" x14ac:dyDescent="0.2">
      <c r="B35" s="63" t="s">
        <v>119</v>
      </c>
      <c r="C35" s="64"/>
      <c r="D35" s="58">
        <v>4930</v>
      </c>
      <c r="E35" s="62">
        <v>960</v>
      </c>
      <c r="F35" s="58">
        <v>530</v>
      </c>
      <c r="G35" s="57">
        <v>5470</v>
      </c>
      <c r="H35" s="58"/>
      <c r="I35" s="59">
        <v>13</v>
      </c>
      <c r="J35" s="60">
        <v>4.3</v>
      </c>
      <c r="K35" s="59">
        <v>7.5</v>
      </c>
      <c r="L35" s="61">
        <v>20.5</v>
      </c>
      <c r="M35" s="58"/>
      <c r="N35" s="58">
        <v>890</v>
      </c>
      <c r="O35" s="62">
        <v>148</v>
      </c>
      <c r="P35" s="58">
        <v>261</v>
      </c>
      <c r="Q35" s="57">
        <v>1152</v>
      </c>
      <c r="R35" s="58"/>
      <c r="S35" s="58">
        <v>94</v>
      </c>
    </row>
    <row r="36" spans="2:19" x14ac:dyDescent="0.2">
      <c r="B36" s="63" t="s">
        <v>120</v>
      </c>
      <c r="C36" s="64"/>
      <c r="D36" s="58">
        <v>3590</v>
      </c>
      <c r="E36" s="62">
        <v>850</v>
      </c>
      <c r="F36" s="58">
        <v>440</v>
      </c>
      <c r="G36" s="57">
        <v>4030</v>
      </c>
      <c r="H36" s="58"/>
      <c r="I36" s="59">
        <v>10</v>
      </c>
      <c r="J36" s="60">
        <v>3.6</v>
      </c>
      <c r="K36" s="59">
        <v>6.9</v>
      </c>
      <c r="L36" s="61">
        <v>16.8</v>
      </c>
      <c r="M36" s="58"/>
      <c r="N36" s="58">
        <v>625</v>
      </c>
      <c r="O36" s="62">
        <v>126</v>
      </c>
      <c r="P36" s="58">
        <v>209</v>
      </c>
      <c r="Q36" s="57">
        <v>834</v>
      </c>
      <c r="R36" s="58"/>
      <c r="S36" s="58">
        <v>50</v>
      </c>
    </row>
    <row r="37" spans="2:19" x14ac:dyDescent="0.2">
      <c r="B37" s="63" t="s">
        <v>121</v>
      </c>
      <c r="C37" s="64"/>
      <c r="D37" s="58">
        <v>3870</v>
      </c>
      <c r="E37" s="62">
        <v>900</v>
      </c>
      <c r="F37" s="58">
        <v>460</v>
      </c>
      <c r="G37" s="57">
        <v>4320</v>
      </c>
      <c r="H37" s="58"/>
      <c r="I37" s="59">
        <v>9.6</v>
      </c>
      <c r="J37" s="60">
        <v>3.6</v>
      </c>
      <c r="K37" s="59">
        <v>5.4</v>
      </c>
      <c r="L37" s="61">
        <v>15</v>
      </c>
      <c r="M37" s="58"/>
      <c r="N37" s="58">
        <v>659</v>
      </c>
      <c r="O37" s="62">
        <v>127</v>
      </c>
      <c r="P37" s="58">
        <v>161</v>
      </c>
      <c r="Q37" s="57">
        <v>820</v>
      </c>
      <c r="R37" s="58"/>
      <c r="S37" s="58">
        <v>127</v>
      </c>
    </row>
    <row r="38" spans="2:19" x14ac:dyDescent="0.2">
      <c r="B38" s="63" t="s">
        <v>122</v>
      </c>
      <c r="C38" s="64"/>
      <c r="D38" s="58">
        <v>4410</v>
      </c>
      <c r="E38" s="62">
        <v>1050</v>
      </c>
      <c r="F38" s="58">
        <v>670</v>
      </c>
      <c r="G38" s="57">
        <v>5080</v>
      </c>
      <c r="H38" s="58"/>
      <c r="I38" s="59">
        <v>11.1</v>
      </c>
      <c r="J38" s="60">
        <v>4.4000000000000004</v>
      </c>
      <c r="K38" s="59">
        <v>8.1</v>
      </c>
      <c r="L38" s="61">
        <v>19.2</v>
      </c>
      <c r="M38" s="58"/>
      <c r="N38" s="58">
        <v>755</v>
      </c>
      <c r="O38" s="62">
        <v>154</v>
      </c>
      <c r="P38" s="58">
        <v>391</v>
      </c>
      <c r="Q38" s="57">
        <v>1146</v>
      </c>
      <c r="R38" s="58"/>
      <c r="S38" s="58">
        <v>151</v>
      </c>
    </row>
    <row r="39" spans="2:19" ht="26.85" customHeight="1" x14ac:dyDescent="0.2">
      <c r="B39" s="63" t="s">
        <v>123</v>
      </c>
      <c r="C39" s="64"/>
      <c r="D39" s="58">
        <v>4020</v>
      </c>
      <c r="E39" s="62">
        <v>930</v>
      </c>
      <c r="F39" s="58">
        <v>530</v>
      </c>
      <c r="G39" s="57">
        <v>4550</v>
      </c>
      <c r="H39" s="58"/>
      <c r="I39" s="59">
        <v>10.1</v>
      </c>
      <c r="J39" s="60">
        <v>3.7</v>
      </c>
      <c r="K39" s="59">
        <v>2.9</v>
      </c>
      <c r="L39" s="61">
        <v>13</v>
      </c>
      <c r="M39" s="58"/>
      <c r="N39" s="58">
        <v>739</v>
      </c>
      <c r="O39" s="62">
        <v>132</v>
      </c>
      <c r="P39" s="58">
        <v>133</v>
      </c>
      <c r="Q39" s="57">
        <v>873</v>
      </c>
      <c r="R39" s="58"/>
      <c r="S39" s="58">
        <v>63</v>
      </c>
    </row>
    <row r="40" spans="2:19" x14ac:dyDescent="0.2">
      <c r="B40" s="63" t="s">
        <v>124</v>
      </c>
      <c r="C40" s="64"/>
      <c r="D40" s="58">
        <v>4560</v>
      </c>
      <c r="E40" s="62">
        <v>1030</v>
      </c>
      <c r="F40" s="58">
        <v>530</v>
      </c>
      <c r="G40" s="57">
        <v>5090</v>
      </c>
      <c r="H40" s="58"/>
      <c r="I40" s="59">
        <v>11.8</v>
      </c>
      <c r="J40" s="60">
        <v>4.4000000000000004</v>
      </c>
      <c r="K40" s="59">
        <v>7.7</v>
      </c>
      <c r="L40" s="61">
        <v>19.5</v>
      </c>
      <c r="M40" s="58"/>
      <c r="N40" s="58">
        <v>796</v>
      </c>
      <c r="O40" s="62">
        <v>156</v>
      </c>
      <c r="P40" s="58">
        <v>126</v>
      </c>
      <c r="Q40" s="57">
        <v>922</v>
      </c>
      <c r="R40" s="58"/>
      <c r="S40" s="58">
        <v>272</v>
      </c>
    </row>
    <row r="41" spans="2:19" x14ac:dyDescent="0.2">
      <c r="B41" s="63" t="s">
        <v>125</v>
      </c>
      <c r="C41" s="64"/>
      <c r="D41" s="58">
        <v>4670</v>
      </c>
      <c r="E41" s="62">
        <v>1020</v>
      </c>
      <c r="F41" s="58">
        <v>470</v>
      </c>
      <c r="G41" s="57">
        <v>5130</v>
      </c>
      <c r="H41" s="58"/>
      <c r="I41" s="59">
        <v>12.7</v>
      </c>
      <c r="J41" s="60">
        <v>4.5999999999999996</v>
      </c>
      <c r="K41" s="59">
        <v>3.5</v>
      </c>
      <c r="L41" s="61">
        <v>16.2</v>
      </c>
      <c r="M41" s="58"/>
      <c r="N41" s="58">
        <v>852</v>
      </c>
      <c r="O41" s="62">
        <v>164</v>
      </c>
      <c r="P41" s="58">
        <v>121</v>
      </c>
      <c r="Q41" s="57">
        <v>973</v>
      </c>
      <c r="R41" s="58"/>
      <c r="S41" s="58">
        <v>43</v>
      </c>
    </row>
    <row r="42" spans="2:19" x14ac:dyDescent="0.2">
      <c r="B42" s="63" t="s">
        <v>126</v>
      </c>
      <c r="C42" s="64"/>
      <c r="D42" s="58">
        <v>5020</v>
      </c>
      <c r="E42" s="62">
        <v>1140</v>
      </c>
      <c r="F42" s="58">
        <v>590</v>
      </c>
      <c r="G42" s="57">
        <v>5610</v>
      </c>
      <c r="H42" s="58"/>
      <c r="I42" s="59">
        <v>13.8</v>
      </c>
      <c r="J42" s="60">
        <v>5.0999999999999996</v>
      </c>
      <c r="K42" s="59">
        <v>5</v>
      </c>
      <c r="L42" s="61">
        <v>18.8</v>
      </c>
      <c r="M42" s="58"/>
      <c r="N42" s="58">
        <v>904</v>
      </c>
      <c r="O42" s="62">
        <v>176</v>
      </c>
      <c r="P42" s="58">
        <v>194</v>
      </c>
      <c r="Q42" s="57">
        <v>1098</v>
      </c>
      <c r="R42" s="58"/>
      <c r="S42" s="58">
        <v>140</v>
      </c>
    </row>
    <row r="43" spans="2:19" x14ac:dyDescent="0.2">
      <c r="B43" s="63" t="s">
        <v>127</v>
      </c>
      <c r="C43" s="64"/>
      <c r="D43" s="58">
        <v>5270</v>
      </c>
      <c r="E43" s="62">
        <v>1130</v>
      </c>
      <c r="F43" s="58">
        <v>480</v>
      </c>
      <c r="G43" s="57">
        <v>5750</v>
      </c>
      <c r="H43" s="58"/>
      <c r="I43" s="59">
        <v>16.3</v>
      </c>
      <c r="J43" s="60">
        <v>5.4</v>
      </c>
      <c r="K43" s="59">
        <v>3.7</v>
      </c>
      <c r="L43" s="61">
        <v>20</v>
      </c>
      <c r="M43" s="58"/>
      <c r="N43" s="58">
        <v>992</v>
      </c>
      <c r="O43" s="62">
        <v>184</v>
      </c>
      <c r="P43" s="58">
        <v>177</v>
      </c>
      <c r="Q43" s="57">
        <v>1169</v>
      </c>
      <c r="R43" s="58"/>
      <c r="S43" s="58">
        <v>80</v>
      </c>
    </row>
    <row r="44" spans="2:19" x14ac:dyDescent="0.2">
      <c r="B44" s="63" t="s">
        <v>128</v>
      </c>
      <c r="C44" s="64"/>
      <c r="D44" s="58">
        <v>4640</v>
      </c>
      <c r="E44" s="62">
        <v>1060</v>
      </c>
      <c r="F44" s="58">
        <v>500</v>
      </c>
      <c r="G44" s="57">
        <v>5140</v>
      </c>
      <c r="H44" s="58"/>
      <c r="I44" s="59">
        <v>13</v>
      </c>
      <c r="J44" s="60">
        <v>4.7</v>
      </c>
      <c r="K44" s="59">
        <v>8.4</v>
      </c>
      <c r="L44" s="61">
        <v>21.5</v>
      </c>
      <c r="M44" s="58"/>
      <c r="N44" s="58">
        <v>835</v>
      </c>
      <c r="O44" s="62">
        <v>165</v>
      </c>
      <c r="P44" s="58">
        <v>263</v>
      </c>
      <c r="Q44" s="57">
        <v>1097</v>
      </c>
      <c r="R44" s="58"/>
      <c r="S44" s="58">
        <v>203</v>
      </c>
    </row>
    <row r="45" spans="2:19" x14ac:dyDescent="0.2">
      <c r="B45" s="63" t="s">
        <v>129</v>
      </c>
      <c r="C45" s="64"/>
      <c r="D45" s="58">
        <v>5060</v>
      </c>
      <c r="E45" s="62">
        <v>1150</v>
      </c>
      <c r="F45" s="58">
        <v>530</v>
      </c>
      <c r="G45" s="57">
        <v>5600</v>
      </c>
      <c r="H45" s="58"/>
      <c r="I45" s="59">
        <v>14.6</v>
      </c>
      <c r="J45" s="60">
        <v>5.0999999999999996</v>
      </c>
      <c r="K45" s="59">
        <v>4.5</v>
      </c>
      <c r="L45" s="61">
        <v>19.100000000000001</v>
      </c>
      <c r="M45" s="58"/>
      <c r="N45" s="58">
        <v>926</v>
      </c>
      <c r="O45" s="62">
        <v>180</v>
      </c>
      <c r="P45" s="58">
        <v>160</v>
      </c>
      <c r="Q45" s="57">
        <v>1086</v>
      </c>
      <c r="R45" s="58"/>
      <c r="S45" s="58">
        <v>126</v>
      </c>
    </row>
    <row r="46" spans="2:19" x14ac:dyDescent="0.2">
      <c r="B46" s="63" t="s">
        <v>130</v>
      </c>
      <c r="C46" s="64"/>
      <c r="D46" s="58">
        <v>5230</v>
      </c>
      <c r="E46" s="62">
        <v>1090</v>
      </c>
      <c r="F46" s="58">
        <v>470</v>
      </c>
      <c r="G46" s="57">
        <v>5700</v>
      </c>
      <c r="H46" s="58"/>
      <c r="I46" s="59">
        <v>15.9</v>
      </c>
      <c r="J46" s="60">
        <v>5.0999999999999996</v>
      </c>
      <c r="K46" s="59">
        <v>6.4</v>
      </c>
      <c r="L46" s="61">
        <v>22.3</v>
      </c>
      <c r="M46" s="58"/>
      <c r="N46" s="58">
        <v>987</v>
      </c>
      <c r="O46" s="62">
        <v>176</v>
      </c>
      <c r="P46" s="58">
        <v>234</v>
      </c>
      <c r="Q46" s="57">
        <v>1221</v>
      </c>
      <c r="R46" s="58"/>
      <c r="S46" s="58">
        <v>66</v>
      </c>
    </row>
    <row r="47" spans="2:19" x14ac:dyDescent="0.2">
      <c r="B47" s="63" t="s">
        <v>131</v>
      </c>
      <c r="C47" s="64"/>
      <c r="D47" s="58">
        <v>4900</v>
      </c>
      <c r="E47" s="62">
        <v>1140</v>
      </c>
      <c r="F47" s="58">
        <v>520</v>
      </c>
      <c r="G47" s="57">
        <v>5420</v>
      </c>
      <c r="H47" s="58"/>
      <c r="I47" s="59">
        <v>14.2</v>
      </c>
      <c r="J47" s="60">
        <v>5.0999999999999996</v>
      </c>
      <c r="K47" s="59">
        <v>9.4</v>
      </c>
      <c r="L47" s="61">
        <v>23.6</v>
      </c>
      <c r="M47" s="58"/>
      <c r="N47" s="58">
        <v>905</v>
      </c>
      <c r="O47" s="62">
        <v>181</v>
      </c>
      <c r="P47" s="58">
        <v>236</v>
      </c>
      <c r="Q47" s="57">
        <v>1142</v>
      </c>
      <c r="R47" s="58"/>
      <c r="S47" s="58">
        <v>153</v>
      </c>
    </row>
    <row r="48" spans="2:19" x14ac:dyDescent="0.2">
      <c r="B48" s="63" t="s">
        <v>132</v>
      </c>
      <c r="C48" s="64"/>
      <c r="D48" s="58">
        <v>3860</v>
      </c>
      <c r="E48" s="62">
        <v>1040</v>
      </c>
      <c r="F48" s="58">
        <v>540</v>
      </c>
      <c r="G48" s="57">
        <v>4390</v>
      </c>
      <c r="H48" s="58"/>
      <c r="I48" s="59">
        <v>11.9</v>
      </c>
      <c r="J48" s="60">
        <v>4.5999999999999996</v>
      </c>
      <c r="K48" s="59">
        <v>7.7</v>
      </c>
      <c r="L48" s="61">
        <v>19.600000000000001</v>
      </c>
      <c r="M48" s="58"/>
      <c r="N48" s="58">
        <v>687</v>
      </c>
      <c r="O48" s="62">
        <v>161</v>
      </c>
      <c r="P48" s="58">
        <v>190</v>
      </c>
      <c r="Q48" s="57">
        <v>877</v>
      </c>
      <c r="R48" s="58"/>
      <c r="S48" s="58">
        <v>111</v>
      </c>
    </row>
    <row r="49" spans="2:19" x14ac:dyDescent="0.2">
      <c r="B49" s="63" t="s">
        <v>133</v>
      </c>
      <c r="C49" s="64"/>
      <c r="D49" s="58">
        <v>3940</v>
      </c>
      <c r="E49" s="62">
        <v>1040</v>
      </c>
      <c r="F49" s="58">
        <v>440</v>
      </c>
      <c r="G49" s="57">
        <v>4380</v>
      </c>
      <c r="H49" s="58"/>
      <c r="I49" s="59">
        <v>11.8</v>
      </c>
      <c r="J49" s="60">
        <v>4.5</v>
      </c>
      <c r="K49" s="59">
        <v>4</v>
      </c>
      <c r="L49" s="61">
        <v>15.8</v>
      </c>
      <c r="M49" s="58"/>
      <c r="N49" s="58">
        <v>706</v>
      </c>
      <c r="O49" s="62">
        <v>161</v>
      </c>
      <c r="P49" s="58">
        <v>128</v>
      </c>
      <c r="Q49" s="57">
        <v>834</v>
      </c>
      <c r="R49" s="58"/>
      <c r="S49" s="58">
        <v>78</v>
      </c>
    </row>
    <row r="50" spans="2:19" x14ac:dyDescent="0.2">
      <c r="B50" s="63" t="s">
        <v>134</v>
      </c>
      <c r="C50" s="64"/>
      <c r="D50" s="58">
        <v>4110</v>
      </c>
      <c r="E50" s="62">
        <v>1010</v>
      </c>
      <c r="F50" s="58">
        <v>570</v>
      </c>
      <c r="G50" s="57">
        <v>4680</v>
      </c>
      <c r="H50" s="58"/>
      <c r="I50" s="59">
        <v>12.3</v>
      </c>
      <c r="J50" s="60">
        <v>4.3</v>
      </c>
      <c r="K50" s="59">
        <v>5.5</v>
      </c>
      <c r="L50" s="61">
        <v>17.8</v>
      </c>
      <c r="M50" s="58"/>
      <c r="N50" s="58">
        <v>759</v>
      </c>
      <c r="O50" s="62">
        <v>163</v>
      </c>
      <c r="P50" s="58">
        <v>148</v>
      </c>
      <c r="Q50" s="57">
        <v>907</v>
      </c>
      <c r="R50" s="58"/>
      <c r="S50" s="58">
        <v>114</v>
      </c>
    </row>
    <row r="51" spans="2:19" ht="26.25" customHeight="1" x14ac:dyDescent="0.2">
      <c r="B51" s="63" t="s">
        <v>135</v>
      </c>
      <c r="C51" s="64"/>
      <c r="D51" s="58">
        <v>1760</v>
      </c>
      <c r="E51" s="62">
        <v>430</v>
      </c>
      <c r="F51" s="58">
        <v>370</v>
      </c>
      <c r="G51" s="57">
        <v>2130</v>
      </c>
      <c r="H51" s="58"/>
      <c r="I51" s="59">
        <v>4.5999999999999996</v>
      </c>
      <c r="J51" s="60">
        <v>1.9</v>
      </c>
      <c r="K51" s="59">
        <v>5.2</v>
      </c>
      <c r="L51" s="61">
        <v>9.9</v>
      </c>
      <c r="M51" s="58"/>
      <c r="N51" s="58">
        <v>289</v>
      </c>
      <c r="O51" s="62">
        <v>70</v>
      </c>
      <c r="P51" s="58">
        <v>135</v>
      </c>
      <c r="Q51" s="57">
        <v>424</v>
      </c>
      <c r="R51" s="58"/>
      <c r="S51" s="58">
        <v>34</v>
      </c>
    </row>
    <row r="52" spans="2:19" ht="12.75" customHeight="1" x14ac:dyDescent="0.2">
      <c r="B52" s="63" t="s">
        <v>136</v>
      </c>
      <c r="C52" s="64"/>
      <c r="D52" s="58">
        <v>1940</v>
      </c>
      <c r="E52" s="62">
        <v>430</v>
      </c>
      <c r="F52" s="58">
        <v>270</v>
      </c>
      <c r="G52" s="57">
        <v>2210</v>
      </c>
      <c r="H52" s="58"/>
      <c r="I52" s="59">
        <v>5.2</v>
      </c>
      <c r="J52" s="60">
        <v>1.9</v>
      </c>
      <c r="K52" s="59">
        <v>1.5</v>
      </c>
      <c r="L52" s="61">
        <v>6.6</v>
      </c>
      <c r="M52" s="58"/>
      <c r="N52" s="58">
        <v>331</v>
      </c>
      <c r="O52" s="62">
        <v>68</v>
      </c>
      <c r="P52" s="58">
        <v>69</v>
      </c>
      <c r="Q52" s="57">
        <v>400</v>
      </c>
      <c r="R52" s="58"/>
      <c r="S52" s="58">
        <v>24</v>
      </c>
    </row>
    <row r="53" spans="2:19" ht="12.75" customHeight="1" x14ac:dyDescent="0.2">
      <c r="B53" s="63" t="s">
        <v>137</v>
      </c>
      <c r="C53" s="64"/>
      <c r="D53" s="58">
        <v>2580</v>
      </c>
      <c r="E53" s="62">
        <v>600</v>
      </c>
      <c r="F53" s="58">
        <v>350</v>
      </c>
      <c r="G53" s="57">
        <v>2930</v>
      </c>
      <c r="H53" s="58"/>
      <c r="I53" s="59">
        <v>7.4</v>
      </c>
      <c r="J53" s="60">
        <v>2.5</v>
      </c>
      <c r="K53" s="59">
        <v>2.2999999999999998</v>
      </c>
      <c r="L53" s="61">
        <v>9.6999999999999993</v>
      </c>
      <c r="M53" s="58"/>
      <c r="N53" s="58">
        <v>470</v>
      </c>
      <c r="O53" s="62">
        <v>91</v>
      </c>
      <c r="P53" s="58">
        <v>75</v>
      </c>
      <c r="Q53" s="57">
        <v>545</v>
      </c>
      <c r="R53" s="58"/>
      <c r="S53" s="58">
        <v>65</v>
      </c>
    </row>
    <row r="54" spans="2:19" ht="12.75" customHeight="1" x14ac:dyDescent="0.2">
      <c r="B54" s="63" t="s">
        <v>138</v>
      </c>
      <c r="C54" s="64"/>
      <c r="D54" s="58">
        <v>3030</v>
      </c>
      <c r="E54" s="62">
        <v>800</v>
      </c>
      <c r="F54" s="58">
        <v>450</v>
      </c>
      <c r="G54" s="57">
        <v>3480</v>
      </c>
      <c r="H54" s="58"/>
      <c r="I54" s="59">
        <v>9.1</v>
      </c>
      <c r="J54" s="60">
        <v>3.7</v>
      </c>
      <c r="K54" s="59">
        <v>3.4</v>
      </c>
      <c r="L54" s="61">
        <v>12.6</v>
      </c>
      <c r="M54" s="58"/>
      <c r="N54" s="58">
        <v>582</v>
      </c>
      <c r="O54" s="62">
        <v>134</v>
      </c>
      <c r="P54" s="58">
        <v>153</v>
      </c>
      <c r="Q54" s="57">
        <v>735</v>
      </c>
      <c r="R54" s="58"/>
      <c r="S54" s="58">
        <v>125</v>
      </c>
    </row>
    <row r="55" spans="2:19" ht="12.75" customHeight="1" x14ac:dyDescent="0.2">
      <c r="B55" s="63" t="s">
        <v>139</v>
      </c>
      <c r="C55" s="64"/>
      <c r="D55" s="58">
        <v>3230</v>
      </c>
      <c r="E55" s="62">
        <v>810</v>
      </c>
      <c r="F55" s="58">
        <v>340</v>
      </c>
      <c r="G55" s="57">
        <v>3570</v>
      </c>
      <c r="H55" s="58"/>
      <c r="I55" s="59">
        <v>9.1</v>
      </c>
      <c r="J55" s="60">
        <v>4</v>
      </c>
      <c r="K55" s="59">
        <v>4.2</v>
      </c>
      <c r="L55" s="61">
        <v>13.3</v>
      </c>
      <c r="M55" s="58"/>
      <c r="N55" s="58">
        <v>634</v>
      </c>
      <c r="O55" s="62">
        <v>139</v>
      </c>
      <c r="P55" s="58">
        <v>201</v>
      </c>
      <c r="Q55" s="57">
        <v>835</v>
      </c>
      <c r="R55" s="58"/>
      <c r="S55" s="58">
        <v>76</v>
      </c>
    </row>
    <row r="56" spans="2:19" ht="12.75" customHeight="1" x14ac:dyDescent="0.2">
      <c r="B56" s="63" t="s">
        <v>140</v>
      </c>
      <c r="C56" s="64"/>
      <c r="D56" s="58">
        <v>3700</v>
      </c>
      <c r="E56" s="62">
        <v>910</v>
      </c>
      <c r="F56" s="58">
        <v>430</v>
      </c>
      <c r="G56" s="57">
        <v>4130</v>
      </c>
      <c r="H56" s="58"/>
      <c r="I56" s="59">
        <v>9.8000000000000007</v>
      </c>
      <c r="J56" s="60">
        <v>4.5</v>
      </c>
      <c r="K56" s="59">
        <v>2.5</v>
      </c>
      <c r="L56" s="61">
        <v>12.3</v>
      </c>
      <c r="M56" s="58"/>
      <c r="N56" s="58">
        <v>706</v>
      </c>
      <c r="O56" s="62">
        <v>145</v>
      </c>
      <c r="P56" s="58">
        <v>110</v>
      </c>
      <c r="Q56" s="57">
        <v>816</v>
      </c>
      <c r="R56" s="58"/>
      <c r="S56" s="58">
        <v>55</v>
      </c>
    </row>
    <row r="57" spans="2:19" ht="12.75" customHeight="1" x14ac:dyDescent="0.2">
      <c r="B57" s="63" t="s">
        <v>141</v>
      </c>
      <c r="C57" s="64"/>
      <c r="D57" s="58">
        <v>5300</v>
      </c>
      <c r="E57" s="62">
        <v>1310</v>
      </c>
      <c r="F57" s="58">
        <v>540</v>
      </c>
      <c r="G57" s="57">
        <v>5840</v>
      </c>
      <c r="H57" s="58"/>
      <c r="I57" s="59">
        <v>15.6</v>
      </c>
      <c r="J57" s="60">
        <v>6.9</v>
      </c>
      <c r="K57" s="59">
        <v>5.8</v>
      </c>
      <c r="L57" s="61">
        <v>21.5</v>
      </c>
      <c r="M57" s="58"/>
      <c r="N57" s="58">
        <v>1063</v>
      </c>
      <c r="O57" s="62">
        <v>218</v>
      </c>
      <c r="P57" s="58">
        <v>177</v>
      </c>
      <c r="Q57" s="57">
        <v>1240</v>
      </c>
      <c r="R57" s="58"/>
      <c r="S57" s="58">
        <v>77</v>
      </c>
    </row>
    <row r="58" spans="2:19" ht="12.75" customHeight="1" x14ac:dyDescent="0.2">
      <c r="B58" s="63" t="s">
        <v>142</v>
      </c>
      <c r="C58" s="64"/>
      <c r="D58" s="58">
        <v>5310</v>
      </c>
      <c r="E58" s="62">
        <v>1220</v>
      </c>
      <c r="F58" s="58">
        <v>430</v>
      </c>
      <c r="G58" s="57">
        <v>5740</v>
      </c>
      <c r="H58" s="58"/>
      <c r="I58" s="59">
        <v>16.600000000000001</v>
      </c>
      <c r="J58" s="60">
        <v>6.7</v>
      </c>
      <c r="K58" s="59">
        <v>4.7</v>
      </c>
      <c r="L58" s="61">
        <v>21.2</v>
      </c>
      <c r="M58" s="58"/>
      <c r="N58" s="58">
        <v>1091</v>
      </c>
      <c r="O58" s="62">
        <v>211</v>
      </c>
      <c r="P58" s="58">
        <v>141</v>
      </c>
      <c r="Q58" s="57">
        <v>1232</v>
      </c>
      <c r="R58" s="58"/>
      <c r="S58" s="58">
        <v>56</v>
      </c>
    </row>
    <row r="59" spans="2:19" ht="12.75" customHeight="1" x14ac:dyDescent="0.2">
      <c r="B59" s="63" t="s">
        <v>143</v>
      </c>
      <c r="C59" s="64"/>
      <c r="D59" s="58">
        <v>6200</v>
      </c>
      <c r="E59" s="62">
        <v>1450</v>
      </c>
      <c r="F59" s="58">
        <v>580</v>
      </c>
      <c r="G59" s="57">
        <v>6780</v>
      </c>
      <c r="H59" s="58"/>
      <c r="I59" s="59">
        <v>20.3</v>
      </c>
      <c r="J59" s="60">
        <v>8.9</v>
      </c>
      <c r="K59" s="59">
        <v>8.3000000000000007</v>
      </c>
      <c r="L59" s="61">
        <v>28.6</v>
      </c>
      <c r="M59" s="58"/>
      <c r="N59" s="58">
        <v>1313</v>
      </c>
      <c r="O59" s="62">
        <v>274</v>
      </c>
      <c r="P59" s="58">
        <v>240</v>
      </c>
      <c r="Q59" s="57">
        <v>1552</v>
      </c>
      <c r="R59" s="58"/>
      <c r="S59" s="58">
        <v>145</v>
      </c>
    </row>
    <row r="60" spans="2:19" ht="12.75" customHeight="1" x14ac:dyDescent="0.2">
      <c r="B60" s="63" t="s">
        <v>144</v>
      </c>
      <c r="C60" s="64"/>
      <c r="D60" s="58">
        <v>3900</v>
      </c>
      <c r="E60" s="62">
        <v>910</v>
      </c>
      <c r="F60" s="58">
        <v>380</v>
      </c>
      <c r="G60" s="57">
        <v>4280</v>
      </c>
      <c r="H60" s="58"/>
      <c r="I60" s="59">
        <v>14.2</v>
      </c>
      <c r="J60" s="60">
        <v>6.3</v>
      </c>
      <c r="K60" s="59">
        <v>3.2</v>
      </c>
      <c r="L60" s="61">
        <v>17.399999999999999</v>
      </c>
      <c r="M60" s="58"/>
      <c r="N60" s="58">
        <v>816</v>
      </c>
      <c r="O60" s="62">
        <v>155</v>
      </c>
      <c r="P60" s="58">
        <v>200</v>
      </c>
      <c r="Q60" s="57">
        <v>1016</v>
      </c>
      <c r="R60" s="58"/>
      <c r="S60" s="58">
        <v>104</v>
      </c>
    </row>
    <row r="61" spans="2:19" ht="12.75" customHeight="1" x14ac:dyDescent="0.2">
      <c r="B61" s="63" t="s">
        <v>145</v>
      </c>
      <c r="C61" s="64"/>
      <c r="D61" s="58">
        <v>4780</v>
      </c>
      <c r="E61" s="62">
        <v>1180</v>
      </c>
      <c r="F61" s="58">
        <v>480</v>
      </c>
      <c r="G61" s="57">
        <v>5260</v>
      </c>
      <c r="H61" s="58"/>
      <c r="I61" s="59">
        <v>16.899999999999999</v>
      </c>
      <c r="J61" s="60">
        <v>8.1999999999999993</v>
      </c>
      <c r="K61" s="59">
        <v>6.7</v>
      </c>
      <c r="L61" s="61">
        <v>23.6</v>
      </c>
      <c r="M61" s="58"/>
      <c r="N61" s="58">
        <v>982</v>
      </c>
      <c r="O61" s="62">
        <v>199</v>
      </c>
      <c r="P61" s="58">
        <v>230</v>
      </c>
      <c r="Q61" s="57">
        <v>1212</v>
      </c>
      <c r="R61" s="58"/>
      <c r="S61" s="58">
        <v>119</v>
      </c>
    </row>
    <row r="62" spans="2:19" ht="12.75" customHeight="1" x14ac:dyDescent="0.2">
      <c r="B62" s="63" t="s">
        <v>146</v>
      </c>
      <c r="C62" s="64"/>
      <c r="D62" s="58">
        <v>6450</v>
      </c>
      <c r="E62" s="62">
        <v>1550</v>
      </c>
      <c r="F62" s="58">
        <v>680</v>
      </c>
      <c r="G62" s="57">
        <v>7130</v>
      </c>
      <c r="H62" s="58"/>
      <c r="I62" s="59">
        <v>26.4</v>
      </c>
      <c r="J62" s="60">
        <v>11.6</v>
      </c>
      <c r="K62" s="59">
        <v>10.4</v>
      </c>
      <c r="L62" s="61">
        <v>36.799999999999997</v>
      </c>
      <c r="M62" s="58"/>
      <c r="N62" s="58">
        <v>1456</v>
      </c>
      <c r="O62" s="62">
        <v>326</v>
      </c>
      <c r="P62" s="58">
        <v>297</v>
      </c>
      <c r="Q62" s="57">
        <v>1753</v>
      </c>
      <c r="R62" s="58"/>
      <c r="S62" s="58">
        <v>103</v>
      </c>
    </row>
    <row r="63" spans="2:19" ht="25.5" customHeight="1" x14ac:dyDescent="0.2">
      <c r="B63" s="63" t="s">
        <v>147</v>
      </c>
      <c r="C63" s="64"/>
      <c r="D63" s="58">
        <v>5100</v>
      </c>
      <c r="E63" s="62">
        <v>1290</v>
      </c>
      <c r="F63" s="58">
        <v>570</v>
      </c>
      <c r="G63" s="57">
        <v>5670</v>
      </c>
      <c r="H63" s="58"/>
      <c r="I63" s="59">
        <v>18.2</v>
      </c>
      <c r="J63" s="60">
        <v>9.1</v>
      </c>
      <c r="K63" s="59">
        <v>19.899999999999999</v>
      </c>
      <c r="L63" s="61">
        <v>38</v>
      </c>
      <c r="M63" s="58"/>
      <c r="N63" s="58">
        <v>1038</v>
      </c>
      <c r="O63" s="62">
        <v>221</v>
      </c>
      <c r="P63" s="58">
        <v>484</v>
      </c>
      <c r="Q63" s="57">
        <v>1522</v>
      </c>
      <c r="R63" s="58"/>
      <c r="S63" s="58">
        <v>62</v>
      </c>
    </row>
    <row r="64" spans="2:19" ht="12.75" customHeight="1" x14ac:dyDescent="0.2">
      <c r="B64" s="63" t="s">
        <v>148</v>
      </c>
      <c r="C64" s="64"/>
      <c r="D64" s="58">
        <v>4700</v>
      </c>
      <c r="E64" s="62">
        <v>1160</v>
      </c>
      <c r="F64" s="58">
        <v>490</v>
      </c>
      <c r="G64" s="57">
        <v>5190</v>
      </c>
      <c r="H64" s="58"/>
      <c r="I64" s="59">
        <v>17.600000000000001</v>
      </c>
      <c r="J64" s="60">
        <v>8.6</v>
      </c>
      <c r="K64" s="59">
        <v>4.9000000000000004</v>
      </c>
      <c r="L64" s="61">
        <v>22.6</v>
      </c>
      <c r="M64" s="58"/>
      <c r="N64" s="58">
        <v>966</v>
      </c>
      <c r="O64" s="62">
        <v>210</v>
      </c>
      <c r="P64" s="58">
        <v>158</v>
      </c>
      <c r="Q64" s="57">
        <v>1124</v>
      </c>
      <c r="R64" s="58"/>
      <c r="S64" s="58">
        <v>69</v>
      </c>
    </row>
    <row r="65" spans="1:19" ht="12.75" customHeight="1" x14ac:dyDescent="0.2">
      <c r="B65" s="63" t="s">
        <v>149</v>
      </c>
      <c r="C65" s="64"/>
      <c r="D65" s="58">
        <v>8060</v>
      </c>
      <c r="E65" s="62">
        <v>1580</v>
      </c>
      <c r="F65" s="58">
        <v>560</v>
      </c>
      <c r="G65" s="57">
        <v>8620</v>
      </c>
      <c r="H65" s="58"/>
      <c r="I65" s="59">
        <v>33.700000000000003</v>
      </c>
      <c r="J65" s="60">
        <v>12.6</v>
      </c>
      <c r="K65" s="59">
        <v>8.5</v>
      </c>
      <c r="L65" s="61">
        <v>42.1</v>
      </c>
      <c r="M65" s="58"/>
      <c r="N65" s="58">
        <v>1906</v>
      </c>
      <c r="O65" s="62">
        <v>299</v>
      </c>
      <c r="P65" s="58">
        <v>247</v>
      </c>
      <c r="Q65" s="57">
        <v>2153</v>
      </c>
      <c r="R65" s="58"/>
      <c r="S65" s="58">
        <v>125</v>
      </c>
    </row>
    <row r="66" spans="1:19" ht="12.75" customHeight="1" x14ac:dyDescent="0.2">
      <c r="B66" s="63" t="s">
        <v>150</v>
      </c>
      <c r="C66" s="64"/>
      <c r="D66" s="58">
        <v>4560</v>
      </c>
      <c r="E66" s="62">
        <v>1300</v>
      </c>
      <c r="F66" s="58">
        <v>530</v>
      </c>
      <c r="G66" s="57">
        <v>5090</v>
      </c>
      <c r="H66" s="58"/>
      <c r="I66" s="59">
        <v>19.399999999999999</v>
      </c>
      <c r="J66" s="60">
        <v>8.9</v>
      </c>
      <c r="K66" s="59">
        <v>8.8000000000000007</v>
      </c>
      <c r="L66" s="61">
        <v>28.2</v>
      </c>
      <c r="M66" s="58"/>
      <c r="N66" s="58">
        <v>861</v>
      </c>
      <c r="O66" s="62">
        <v>229</v>
      </c>
      <c r="P66" s="58">
        <v>263</v>
      </c>
      <c r="Q66" s="57">
        <v>1124</v>
      </c>
      <c r="R66" s="58"/>
      <c r="S66" s="58">
        <v>54</v>
      </c>
    </row>
    <row r="67" spans="1:19" ht="12.75" customHeight="1" x14ac:dyDescent="0.2">
      <c r="B67" s="63" t="s">
        <v>151</v>
      </c>
      <c r="C67" s="64"/>
      <c r="D67" s="58">
        <v>4900</v>
      </c>
      <c r="E67" s="62">
        <v>1220</v>
      </c>
      <c r="F67" s="58">
        <v>510</v>
      </c>
      <c r="G67" s="57">
        <v>5400</v>
      </c>
      <c r="H67" s="58"/>
      <c r="I67" s="59">
        <v>24.5</v>
      </c>
      <c r="J67" s="60">
        <v>9.1</v>
      </c>
      <c r="K67" s="59">
        <v>11</v>
      </c>
      <c r="L67" s="61">
        <v>35.5</v>
      </c>
      <c r="M67" s="58"/>
      <c r="N67" s="58">
        <v>1038</v>
      </c>
      <c r="O67" s="62">
        <v>234</v>
      </c>
      <c r="P67" s="58">
        <v>257</v>
      </c>
      <c r="Q67" s="57">
        <v>1296</v>
      </c>
      <c r="R67" s="58"/>
      <c r="S67" s="58">
        <v>54</v>
      </c>
    </row>
    <row r="68" spans="1:19" ht="25.5" customHeight="1" x14ac:dyDescent="0.2">
      <c r="A68" s="63" t="s">
        <v>152</v>
      </c>
      <c r="B68" s="63"/>
      <c r="C68" s="64"/>
      <c r="D68" s="67"/>
      <c r="E68" s="62"/>
      <c r="F68" s="67"/>
      <c r="G68" s="68"/>
      <c r="H68" s="58"/>
      <c r="I68" s="66"/>
      <c r="J68" s="66"/>
      <c r="K68" s="67"/>
      <c r="L68" s="61"/>
      <c r="M68" s="58"/>
      <c r="N68" s="58"/>
      <c r="O68" s="62"/>
      <c r="P68" s="58"/>
      <c r="Q68" s="57"/>
      <c r="R68" s="58"/>
      <c r="S68" s="65"/>
    </row>
    <row r="69" spans="1:19" ht="12.75" customHeight="1" x14ac:dyDescent="0.2">
      <c r="B69" s="1" t="s">
        <v>153</v>
      </c>
      <c r="C69" s="64"/>
      <c r="D69" s="58" t="s">
        <v>41</v>
      </c>
      <c r="E69" s="58" t="s">
        <v>41</v>
      </c>
      <c r="F69" s="58" t="s">
        <v>41</v>
      </c>
      <c r="G69" s="57" t="s">
        <v>41</v>
      </c>
      <c r="H69" s="58"/>
      <c r="I69" s="59" t="s">
        <v>41</v>
      </c>
      <c r="J69" s="58" t="s">
        <v>41</v>
      </c>
      <c r="K69" s="59" t="s">
        <v>41</v>
      </c>
      <c r="L69" s="69" t="s">
        <v>41</v>
      </c>
      <c r="M69" s="58"/>
      <c r="N69" s="58" t="s">
        <v>41</v>
      </c>
      <c r="O69" s="58" t="s">
        <v>41</v>
      </c>
      <c r="P69" s="58" t="s">
        <v>41</v>
      </c>
      <c r="Q69" s="57" t="s">
        <v>41</v>
      </c>
      <c r="R69" s="58"/>
      <c r="S69" s="58" t="s">
        <v>41</v>
      </c>
    </row>
    <row r="70" spans="1:19" ht="13.5" customHeight="1" x14ac:dyDescent="0.2">
      <c r="B70" s="1" t="s">
        <v>154</v>
      </c>
      <c r="C70" s="64"/>
      <c r="D70" s="58" t="s">
        <v>41</v>
      </c>
      <c r="E70" s="58" t="s">
        <v>41</v>
      </c>
      <c r="F70" s="58" t="s">
        <v>78</v>
      </c>
      <c r="G70" s="57" t="s">
        <v>78</v>
      </c>
      <c r="H70" s="58"/>
      <c r="I70" s="59" t="s">
        <v>41</v>
      </c>
      <c r="J70" s="58" t="s">
        <v>41</v>
      </c>
      <c r="K70" s="59">
        <v>28.2</v>
      </c>
      <c r="L70" s="69">
        <v>28.2</v>
      </c>
      <c r="M70" s="58"/>
      <c r="N70" s="58" t="s">
        <v>41</v>
      </c>
      <c r="O70" s="58" t="s">
        <v>41</v>
      </c>
      <c r="P70" s="58" t="s">
        <v>78</v>
      </c>
      <c r="Q70" s="57" t="s">
        <v>78</v>
      </c>
      <c r="R70" s="58"/>
      <c r="S70" s="58" t="s">
        <v>78</v>
      </c>
    </row>
    <row r="71" spans="1:19" ht="13.5" customHeight="1" x14ac:dyDescent="0.2">
      <c r="B71" s="1" t="s">
        <v>155</v>
      </c>
      <c r="C71" s="64"/>
      <c r="D71" s="58" t="s">
        <v>41</v>
      </c>
      <c r="E71" s="58" t="s">
        <v>41</v>
      </c>
      <c r="F71" s="58" t="s">
        <v>78</v>
      </c>
      <c r="G71" s="57" t="s">
        <v>78</v>
      </c>
      <c r="H71" s="58"/>
      <c r="I71" s="59" t="s">
        <v>41</v>
      </c>
      <c r="J71" s="58" t="s">
        <v>41</v>
      </c>
      <c r="K71" s="59" t="s">
        <v>41</v>
      </c>
      <c r="L71" s="69" t="s">
        <v>41</v>
      </c>
      <c r="M71" s="58"/>
      <c r="N71" s="58" t="s">
        <v>41</v>
      </c>
      <c r="O71" s="58" t="s">
        <v>41</v>
      </c>
      <c r="P71" s="58" t="s">
        <v>78</v>
      </c>
      <c r="Q71" s="57" t="s">
        <v>78</v>
      </c>
      <c r="R71" s="58"/>
      <c r="S71" s="58" t="s">
        <v>78</v>
      </c>
    </row>
    <row r="72" spans="1:19" ht="25.5" customHeight="1" x14ac:dyDescent="0.2">
      <c r="A72" s="63" t="s">
        <v>156</v>
      </c>
      <c r="C72" s="64"/>
      <c r="D72" s="58"/>
      <c r="E72" s="62"/>
      <c r="F72" s="58"/>
      <c r="G72" s="57"/>
      <c r="H72" s="58"/>
      <c r="I72" s="59"/>
      <c r="J72" s="60"/>
      <c r="K72" s="59"/>
      <c r="L72" s="61"/>
      <c r="M72" s="58"/>
      <c r="N72" s="58"/>
      <c r="O72" s="62"/>
      <c r="P72" s="58"/>
      <c r="Q72" s="57"/>
      <c r="R72" s="58"/>
      <c r="S72" s="58"/>
    </row>
    <row r="73" spans="1:19" x14ac:dyDescent="0.2">
      <c r="A73" s="63"/>
      <c r="B73" s="1" t="s">
        <v>153</v>
      </c>
      <c r="C73" s="64"/>
      <c r="D73" s="58" t="s">
        <v>41</v>
      </c>
      <c r="E73" s="58" t="s">
        <v>41</v>
      </c>
      <c r="F73" s="58" t="s">
        <v>41</v>
      </c>
      <c r="G73" s="57" t="s">
        <v>41</v>
      </c>
      <c r="H73" s="58"/>
      <c r="I73" s="70" t="s">
        <v>41</v>
      </c>
      <c r="J73" s="70" t="s">
        <v>41</v>
      </c>
      <c r="K73" s="70" t="s">
        <v>41</v>
      </c>
      <c r="L73" s="71" t="s">
        <v>41</v>
      </c>
      <c r="M73" s="58"/>
      <c r="N73" s="58" t="s">
        <v>41</v>
      </c>
      <c r="O73" s="58" t="s">
        <v>41</v>
      </c>
      <c r="P73" s="58" t="s">
        <v>41</v>
      </c>
      <c r="Q73" s="57" t="s">
        <v>41</v>
      </c>
      <c r="R73" s="58"/>
      <c r="S73" s="58" t="s">
        <v>41</v>
      </c>
    </row>
    <row r="74" spans="1:19" x14ac:dyDescent="0.2">
      <c r="B74" s="1" t="s">
        <v>154</v>
      </c>
      <c r="C74" s="64"/>
      <c r="D74" s="58" t="s">
        <v>78</v>
      </c>
      <c r="E74" s="58" t="s">
        <v>78</v>
      </c>
      <c r="F74" s="58" t="s">
        <v>78</v>
      </c>
      <c r="G74" s="57" t="s">
        <v>78</v>
      </c>
      <c r="H74" s="58"/>
      <c r="I74" s="70" t="s">
        <v>78</v>
      </c>
      <c r="J74" s="70" t="s">
        <v>78</v>
      </c>
      <c r="K74" s="70" t="s">
        <v>78</v>
      </c>
      <c r="L74" s="71">
        <v>2</v>
      </c>
      <c r="M74" s="58"/>
      <c r="N74" s="58" t="s">
        <v>78</v>
      </c>
      <c r="O74" s="58" t="s">
        <v>78</v>
      </c>
      <c r="P74" s="58" t="s">
        <v>78</v>
      </c>
      <c r="Q74" s="57" t="s">
        <v>78</v>
      </c>
      <c r="R74" s="58"/>
      <c r="S74" s="58" t="s">
        <v>78</v>
      </c>
    </row>
    <row r="75" spans="1:19" x14ac:dyDescent="0.2">
      <c r="B75" s="1" t="s">
        <v>155</v>
      </c>
      <c r="C75" s="64"/>
      <c r="D75" s="58" t="s">
        <v>78</v>
      </c>
      <c r="E75" s="58" t="s">
        <v>78</v>
      </c>
      <c r="F75" s="58" t="s">
        <v>78</v>
      </c>
      <c r="G75" s="57" t="s">
        <v>78</v>
      </c>
      <c r="H75" s="58"/>
      <c r="I75" s="70" t="s">
        <v>78</v>
      </c>
      <c r="J75" s="70" t="s">
        <v>78</v>
      </c>
      <c r="K75" s="70" t="s">
        <v>78</v>
      </c>
      <c r="L75" s="71">
        <v>0</v>
      </c>
      <c r="M75" s="58"/>
      <c r="N75" s="58" t="s">
        <v>78</v>
      </c>
      <c r="O75" s="58" t="s">
        <v>78</v>
      </c>
      <c r="P75" s="58" t="s">
        <v>78</v>
      </c>
      <c r="Q75" s="57" t="s">
        <v>78</v>
      </c>
      <c r="R75" s="58"/>
      <c r="S75" s="58" t="s">
        <v>78</v>
      </c>
    </row>
    <row r="76" spans="1:19" ht="2.25" customHeight="1" x14ac:dyDescent="0.2">
      <c r="A76" s="72"/>
      <c r="B76" s="72"/>
      <c r="C76" s="72"/>
      <c r="D76" s="73"/>
      <c r="E76" s="73"/>
      <c r="F76" s="73"/>
      <c r="G76" s="73"/>
      <c r="H76" s="73"/>
      <c r="I76" s="74"/>
      <c r="J76" s="72"/>
      <c r="K76" s="74"/>
      <c r="L76" s="73"/>
      <c r="M76" s="73"/>
      <c r="N76" s="73"/>
      <c r="O76" s="73"/>
      <c r="P76" s="73"/>
      <c r="Q76" s="73"/>
      <c r="R76" s="73"/>
      <c r="S76" s="73"/>
    </row>
    <row r="77" spans="1:19" x14ac:dyDescent="0.2">
      <c r="D77" s="58"/>
      <c r="E77" s="58"/>
      <c r="F77" s="58"/>
      <c r="G77" s="58"/>
      <c r="H77" s="58"/>
      <c r="I77" s="59"/>
      <c r="K77" s="59"/>
      <c r="L77" s="59"/>
      <c r="M77" s="58"/>
      <c r="N77" s="58"/>
      <c r="O77" s="58"/>
      <c r="P77" s="58"/>
      <c r="Q77" s="58"/>
      <c r="R77" s="58"/>
      <c r="S77" s="58"/>
    </row>
    <row r="78" spans="1:19" ht="14.25" x14ac:dyDescent="0.2">
      <c r="A78" s="75">
        <v>1</v>
      </c>
      <c r="B78" s="1" t="s">
        <v>157</v>
      </c>
    </row>
    <row r="79" spans="1:19" ht="14.25" x14ac:dyDescent="0.2">
      <c r="A79" s="75">
        <v>2</v>
      </c>
      <c r="B79" s="1" t="s">
        <v>158</v>
      </c>
      <c r="I79" s="59"/>
    </row>
    <row r="80" spans="1:19" ht="39.75" customHeight="1" x14ac:dyDescent="0.2">
      <c r="A80" s="76">
        <v>3</v>
      </c>
      <c r="B80" s="6" t="s">
        <v>159</v>
      </c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</row>
    <row r="81" spans="1:19" ht="14.25" x14ac:dyDescent="0.2">
      <c r="A81" s="75">
        <v>4</v>
      </c>
      <c r="B81" s="1" t="s">
        <v>160</v>
      </c>
    </row>
    <row r="82" spans="1:19" ht="14.25" x14ac:dyDescent="0.2">
      <c r="A82" s="75">
        <v>5</v>
      </c>
      <c r="B82" s="1" t="s">
        <v>161</v>
      </c>
    </row>
    <row r="83" spans="1:19" ht="14.25" x14ac:dyDescent="0.2">
      <c r="A83" s="75">
        <v>6</v>
      </c>
      <c r="B83" s="1" t="s">
        <v>162</v>
      </c>
    </row>
    <row r="84" spans="1:19" ht="27" customHeight="1" x14ac:dyDescent="0.2">
      <c r="A84" s="77">
        <v>7</v>
      </c>
      <c r="B84" s="6" t="s">
        <v>163</v>
      </c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</row>
    <row r="85" spans="1:19" x14ac:dyDescent="0.2">
      <c r="A85" s="8" t="s">
        <v>46</v>
      </c>
      <c r="B85" s="1" t="s">
        <v>164</v>
      </c>
    </row>
    <row r="86" spans="1:19" x14ac:dyDescent="0.2">
      <c r="A86" s="8" t="s">
        <v>47</v>
      </c>
      <c r="B86" s="1" t="s">
        <v>165</v>
      </c>
    </row>
    <row r="87" spans="1:19" x14ac:dyDescent="0.2">
      <c r="A87" s="1" t="s">
        <v>78</v>
      </c>
      <c r="B87" s="1" t="s">
        <v>166</v>
      </c>
    </row>
    <row r="88" spans="1:19" x14ac:dyDescent="0.2">
      <c r="A88" s="1" t="s">
        <v>41</v>
      </c>
      <c r="B88" s="1" t="s">
        <v>167</v>
      </c>
    </row>
  </sheetData>
  <mergeCells count="18">
    <mergeCell ref="B80:S80"/>
    <mergeCell ref="B84:S84"/>
    <mergeCell ref="L5:L6"/>
    <mergeCell ref="N5:N6"/>
    <mergeCell ref="P5:P6"/>
    <mergeCell ref="Q5:Q6"/>
    <mergeCell ref="S5:S6"/>
    <mergeCell ref="A4:B6"/>
    <mergeCell ref="D4:G4"/>
    <mergeCell ref="I4:L4"/>
    <mergeCell ref="N4:S4"/>
    <mergeCell ref="D5:D6"/>
    <mergeCell ref="F5:F6"/>
    <mergeCell ref="G5:G6"/>
    <mergeCell ref="I5:I6"/>
    <mergeCell ref="K5:K6"/>
    <mergeCell ref="A1:B1"/>
    <mergeCell ref="A2:S2"/>
  </mergeCells>
  <hyperlinks>
    <hyperlink ref="A1:B1" location="ContentsHead" display="ContentsHead" xr:uid="{F0CFB286-D71B-460E-81C7-40BA7CEB2EFB}"/>
  </hyperlinks>
  <pageMargins left="0.7" right="0.7" top="0.75" bottom="0.75" header="0.3" footer="0.3"/>
  <pageSetup scale="17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79CBCC-A8B3-4E45-AA53-2702B6FF9D57}">
  <sheetPr codeName="Sheet5">
    <pageSetUpPr fitToPage="1"/>
  </sheetPr>
  <dimension ref="A1:L73"/>
  <sheetViews>
    <sheetView zoomScaleNormal="100" workbookViewId="0">
      <pane xSplit="2" ySplit="5" topLeftCell="C6" activePane="bottomRight" state="frozen"/>
      <selection sqref="A1:B1048576"/>
      <selection pane="topRight" sqref="A1:B1048576"/>
      <selection pane="bottomLeft" sqref="A1:B1048576"/>
      <selection pane="bottomRight" sqref="A1:B1"/>
    </sheetView>
  </sheetViews>
  <sheetFormatPr defaultColWidth="14.5703125" defaultRowHeight="12.75" x14ac:dyDescent="0.2"/>
  <cols>
    <col min="1" max="1" width="2.5703125" style="1" customWidth="1"/>
    <col min="2" max="2" width="24" style="1" customWidth="1"/>
    <col min="3" max="3" width="12.5703125" style="1" customWidth="1"/>
    <col min="4" max="4" width="18.140625" style="1" customWidth="1"/>
    <col min="5" max="5" width="12.42578125" style="1" customWidth="1"/>
    <col min="6" max="6" width="14.140625" style="1" customWidth="1"/>
    <col min="7" max="7" width="11.140625" style="1" bestFit="1" customWidth="1"/>
    <col min="8" max="8" width="4.5703125" style="1" customWidth="1"/>
    <col min="9" max="16384" width="14.5703125" style="1"/>
  </cols>
  <sheetData>
    <row r="1" spans="1:7" x14ac:dyDescent="0.2">
      <c r="A1" s="44" t="s">
        <v>57</v>
      </c>
      <c r="B1" s="44"/>
    </row>
    <row r="2" spans="1:7" x14ac:dyDescent="0.2">
      <c r="A2" s="45" t="s">
        <v>168</v>
      </c>
      <c r="B2" s="45"/>
      <c r="C2" s="45"/>
      <c r="D2" s="45"/>
      <c r="E2" s="45"/>
      <c r="F2" s="45"/>
      <c r="G2" s="45"/>
    </row>
    <row r="4" spans="1:7" ht="30" x14ac:dyDescent="0.35">
      <c r="A4" s="46" t="s">
        <v>80</v>
      </c>
      <c r="B4" s="46"/>
      <c r="C4" s="46" t="s">
        <v>71</v>
      </c>
      <c r="D4" s="46"/>
      <c r="E4" s="47" t="s">
        <v>72</v>
      </c>
      <c r="F4" s="47" t="s">
        <v>73</v>
      </c>
      <c r="G4" s="78" t="s">
        <v>169</v>
      </c>
    </row>
    <row r="5" spans="1:7" ht="30" x14ac:dyDescent="0.35">
      <c r="A5" s="52"/>
      <c r="B5" s="52"/>
      <c r="C5" s="53" t="s">
        <v>170</v>
      </c>
      <c r="D5" s="53" t="s">
        <v>171</v>
      </c>
      <c r="E5" s="53" t="s">
        <v>170</v>
      </c>
      <c r="F5" s="53" t="s">
        <v>170</v>
      </c>
      <c r="G5" s="79" t="s">
        <v>170</v>
      </c>
    </row>
    <row r="6" spans="1:7" x14ac:dyDescent="0.2">
      <c r="A6" s="10" t="s">
        <v>94</v>
      </c>
      <c r="B6" s="10"/>
      <c r="C6" s="58"/>
      <c r="D6" s="58"/>
      <c r="E6" s="58"/>
      <c r="F6" s="58"/>
      <c r="G6" s="57"/>
    </row>
    <row r="7" spans="1:7" x14ac:dyDescent="0.2">
      <c r="B7" s="34" t="s">
        <v>52</v>
      </c>
      <c r="C7" s="58">
        <v>56580</v>
      </c>
      <c r="D7" s="58">
        <v>11647</v>
      </c>
      <c r="E7" s="58">
        <v>2640</v>
      </c>
      <c r="F7" s="58">
        <v>2700</v>
      </c>
      <c r="G7" s="57">
        <v>61910</v>
      </c>
    </row>
    <row r="8" spans="1:7" x14ac:dyDescent="0.2">
      <c r="B8" s="34" t="s">
        <v>44</v>
      </c>
      <c r="C8" s="58">
        <v>55990</v>
      </c>
      <c r="D8" s="58">
        <v>11619</v>
      </c>
      <c r="E8" s="58">
        <v>2940</v>
      </c>
      <c r="F8" s="58">
        <v>2520</v>
      </c>
      <c r="G8" s="57">
        <v>61450</v>
      </c>
    </row>
    <row r="9" spans="1:7" x14ac:dyDescent="0.2">
      <c r="B9" s="34" t="s">
        <v>155</v>
      </c>
      <c r="C9" s="58">
        <v>49240</v>
      </c>
      <c r="D9" s="58">
        <v>11262</v>
      </c>
      <c r="E9" s="58">
        <v>2230</v>
      </c>
      <c r="F9" s="58">
        <v>2000</v>
      </c>
      <c r="G9" s="57">
        <v>53470</v>
      </c>
    </row>
    <row r="10" spans="1:7" x14ac:dyDescent="0.2">
      <c r="B10" s="34" t="s">
        <v>95</v>
      </c>
      <c r="C10" s="58">
        <v>27690</v>
      </c>
      <c r="D10" s="58">
        <v>6871</v>
      </c>
      <c r="E10" s="58">
        <v>1060</v>
      </c>
      <c r="F10" s="58">
        <v>1230</v>
      </c>
      <c r="G10" s="57">
        <v>29970</v>
      </c>
    </row>
    <row r="11" spans="1:7" ht="26.25" customHeight="1" x14ac:dyDescent="0.2">
      <c r="A11" s="10" t="s">
        <v>96</v>
      </c>
      <c r="B11" s="10"/>
      <c r="C11" s="58"/>
      <c r="D11" s="58"/>
      <c r="E11" s="58"/>
      <c r="F11" s="58"/>
      <c r="G11" s="57"/>
    </row>
    <row r="12" spans="1:7" s="10" customFormat="1" x14ac:dyDescent="0.2">
      <c r="A12" s="1"/>
      <c r="B12" s="34" t="s">
        <v>97</v>
      </c>
      <c r="C12" s="58">
        <v>13320</v>
      </c>
      <c r="D12" s="58">
        <v>2608</v>
      </c>
      <c r="E12" s="58">
        <v>660</v>
      </c>
      <c r="F12" s="58">
        <v>690</v>
      </c>
      <c r="G12" s="57">
        <v>14670</v>
      </c>
    </row>
    <row r="13" spans="1:7" x14ac:dyDescent="0.2">
      <c r="B13" s="34" t="s">
        <v>98</v>
      </c>
      <c r="C13" s="58">
        <v>15040</v>
      </c>
      <c r="D13" s="58">
        <v>3162</v>
      </c>
      <c r="E13" s="58">
        <v>610</v>
      </c>
      <c r="F13" s="58">
        <v>700</v>
      </c>
      <c r="G13" s="57">
        <v>16350</v>
      </c>
    </row>
    <row r="14" spans="1:7" x14ac:dyDescent="0.2">
      <c r="B14" s="34" t="s">
        <v>99</v>
      </c>
      <c r="C14" s="58">
        <v>16040</v>
      </c>
      <c r="D14" s="58">
        <v>3274</v>
      </c>
      <c r="E14" s="58">
        <v>720</v>
      </c>
      <c r="F14" s="58">
        <v>710</v>
      </c>
      <c r="G14" s="57">
        <v>17470</v>
      </c>
    </row>
    <row r="15" spans="1:7" ht="13.5" customHeight="1" x14ac:dyDescent="0.2">
      <c r="B15" s="34" t="s">
        <v>100</v>
      </c>
      <c r="C15" s="58">
        <v>12180</v>
      </c>
      <c r="D15" s="58">
        <v>2602</v>
      </c>
      <c r="E15" s="58">
        <v>660</v>
      </c>
      <c r="F15" s="58">
        <v>590</v>
      </c>
      <c r="G15" s="57">
        <v>13430</v>
      </c>
    </row>
    <row r="16" spans="1:7" ht="26.85" customHeight="1" x14ac:dyDescent="0.2">
      <c r="B16" s="34" t="s">
        <v>101</v>
      </c>
      <c r="C16" s="58">
        <v>13500</v>
      </c>
      <c r="D16" s="58">
        <v>2603</v>
      </c>
      <c r="E16" s="58">
        <v>690</v>
      </c>
      <c r="F16" s="58">
        <v>600</v>
      </c>
      <c r="G16" s="57">
        <v>14780</v>
      </c>
    </row>
    <row r="17" spans="1:7" x14ac:dyDescent="0.2">
      <c r="B17" s="34" t="s">
        <v>102</v>
      </c>
      <c r="C17" s="58">
        <v>15070</v>
      </c>
      <c r="D17" s="58">
        <v>3217</v>
      </c>
      <c r="E17" s="58">
        <v>790</v>
      </c>
      <c r="F17" s="58">
        <v>640</v>
      </c>
      <c r="G17" s="57">
        <v>16500</v>
      </c>
    </row>
    <row r="18" spans="1:7" x14ac:dyDescent="0.2">
      <c r="B18" s="34" t="s">
        <v>103</v>
      </c>
      <c r="C18" s="58">
        <v>15380</v>
      </c>
      <c r="D18" s="58">
        <v>3313</v>
      </c>
      <c r="E18" s="58">
        <v>680</v>
      </c>
      <c r="F18" s="58">
        <v>660</v>
      </c>
      <c r="G18" s="57">
        <v>16720</v>
      </c>
    </row>
    <row r="19" spans="1:7" x14ac:dyDescent="0.2">
      <c r="B19" s="34" t="s">
        <v>104</v>
      </c>
      <c r="C19" s="58">
        <v>12050</v>
      </c>
      <c r="D19" s="58">
        <v>2487</v>
      </c>
      <c r="E19" s="58">
        <v>780</v>
      </c>
      <c r="F19" s="58">
        <v>630</v>
      </c>
      <c r="G19" s="57">
        <v>13450</v>
      </c>
    </row>
    <row r="20" spans="1:7" ht="25.5" customHeight="1" x14ac:dyDescent="0.2">
      <c r="B20" s="34" t="s">
        <v>172</v>
      </c>
      <c r="C20" s="58">
        <v>6590</v>
      </c>
      <c r="D20" s="58">
        <v>1293</v>
      </c>
      <c r="E20" s="58">
        <v>390</v>
      </c>
      <c r="F20" s="58">
        <v>290</v>
      </c>
      <c r="G20" s="57">
        <v>7270</v>
      </c>
    </row>
    <row r="21" spans="1:7" ht="12.75" customHeight="1" x14ac:dyDescent="0.2">
      <c r="B21" s="34" t="s">
        <v>173</v>
      </c>
      <c r="C21" s="58">
        <v>10270</v>
      </c>
      <c r="D21" s="58">
        <v>2285</v>
      </c>
      <c r="E21" s="58">
        <v>510</v>
      </c>
      <c r="F21" s="58">
        <v>410</v>
      </c>
      <c r="G21" s="57">
        <v>11180</v>
      </c>
    </row>
    <row r="22" spans="1:7" ht="12.75" customHeight="1" x14ac:dyDescent="0.2">
      <c r="B22" s="34" t="s">
        <v>174</v>
      </c>
      <c r="C22" s="58">
        <v>16950</v>
      </c>
      <c r="D22" s="58">
        <v>3847</v>
      </c>
      <c r="E22" s="58">
        <v>750</v>
      </c>
      <c r="F22" s="58">
        <v>660</v>
      </c>
      <c r="G22" s="57">
        <v>18360</v>
      </c>
    </row>
    <row r="23" spans="1:7" ht="12.75" customHeight="1" x14ac:dyDescent="0.2">
      <c r="B23" s="34" t="s">
        <v>175</v>
      </c>
      <c r="C23" s="58">
        <v>15440</v>
      </c>
      <c r="D23" s="58">
        <v>3837</v>
      </c>
      <c r="E23" s="58">
        <v>580</v>
      </c>
      <c r="F23" s="58">
        <v>650</v>
      </c>
      <c r="G23" s="57">
        <v>16670</v>
      </c>
    </row>
    <row r="24" spans="1:7" ht="25.5" customHeight="1" x14ac:dyDescent="0.2">
      <c r="B24" s="34" t="s">
        <v>176</v>
      </c>
      <c r="C24" s="58">
        <v>18070</v>
      </c>
      <c r="D24" s="58">
        <v>4604</v>
      </c>
      <c r="E24" s="58">
        <v>640</v>
      </c>
      <c r="F24" s="58">
        <v>770</v>
      </c>
      <c r="G24" s="57">
        <v>19480</v>
      </c>
    </row>
    <row r="25" spans="1:7" ht="26.85" customHeight="1" x14ac:dyDescent="0.2">
      <c r="A25" s="10" t="s">
        <v>110</v>
      </c>
      <c r="B25" s="10"/>
      <c r="C25" s="58"/>
      <c r="D25" s="58"/>
      <c r="E25" s="58"/>
      <c r="F25" s="58"/>
      <c r="G25" s="57"/>
    </row>
    <row r="26" spans="1:7" x14ac:dyDescent="0.2">
      <c r="B26" s="63" t="s">
        <v>111</v>
      </c>
      <c r="C26" s="58">
        <v>3960</v>
      </c>
      <c r="D26" s="58">
        <v>784</v>
      </c>
      <c r="E26" s="58">
        <v>220</v>
      </c>
      <c r="F26" s="58">
        <v>210</v>
      </c>
      <c r="G26" s="57">
        <v>4390</v>
      </c>
    </row>
    <row r="27" spans="1:7" x14ac:dyDescent="0.2">
      <c r="B27" s="63" t="s">
        <v>112</v>
      </c>
      <c r="C27" s="58">
        <v>4380</v>
      </c>
      <c r="D27" s="58">
        <v>804</v>
      </c>
      <c r="E27" s="58">
        <v>200</v>
      </c>
      <c r="F27" s="58">
        <v>230</v>
      </c>
      <c r="G27" s="57">
        <v>4810</v>
      </c>
    </row>
    <row r="28" spans="1:7" x14ac:dyDescent="0.2">
      <c r="B28" s="63" t="s">
        <v>113</v>
      </c>
      <c r="C28" s="58">
        <v>4970</v>
      </c>
      <c r="D28" s="58">
        <v>1020</v>
      </c>
      <c r="E28" s="58">
        <v>240</v>
      </c>
      <c r="F28" s="58">
        <v>260</v>
      </c>
      <c r="G28" s="57">
        <v>5470</v>
      </c>
    </row>
    <row r="29" spans="1:7" x14ac:dyDescent="0.2">
      <c r="B29" s="63" t="s">
        <v>114</v>
      </c>
      <c r="C29" s="58">
        <v>4930</v>
      </c>
      <c r="D29" s="58">
        <v>1122</v>
      </c>
      <c r="E29" s="58">
        <v>190</v>
      </c>
      <c r="F29" s="58">
        <v>240</v>
      </c>
      <c r="G29" s="57">
        <v>5350</v>
      </c>
    </row>
    <row r="30" spans="1:7" s="10" customFormat="1" ht="12.75" customHeight="1" x14ac:dyDescent="0.2">
      <c r="A30" s="1"/>
      <c r="B30" s="63" t="s">
        <v>115</v>
      </c>
      <c r="C30" s="58">
        <v>5510</v>
      </c>
      <c r="D30" s="58">
        <v>1124</v>
      </c>
      <c r="E30" s="58">
        <v>210</v>
      </c>
      <c r="F30" s="58">
        <v>270</v>
      </c>
      <c r="G30" s="57">
        <v>5990</v>
      </c>
    </row>
    <row r="31" spans="1:7" x14ac:dyDescent="0.2">
      <c r="B31" s="63" t="s">
        <v>116</v>
      </c>
      <c r="C31" s="58">
        <v>4600</v>
      </c>
      <c r="D31" s="58">
        <v>916</v>
      </c>
      <c r="E31" s="58">
        <v>220</v>
      </c>
      <c r="F31" s="58">
        <v>190</v>
      </c>
      <c r="G31" s="57">
        <v>5010</v>
      </c>
    </row>
    <row r="32" spans="1:7" x14ac:dyDescent="0.2">
      <c r="B32" s="63" t="s">
        <v>117</v>
      </c>
      <c r="C32" s="58">
        <v>5180</v>
      </c>
      <c r="D32" s="58">
        <v>1073</v>
      </c>
      <c r="E32" s="58">
        <v>250</v>
      </c>
      <c r="F32" s="58">
        <v>230</v>
      </c>
      <c r="G32" s="57">
        <v>5660</v>
      </c>
    </row>
    <row r="33" spans="2:7" x14ac:dyDescent="0.2">
      <c r="B33" s="63" t="s">
        <v>118</v>
      </c>
      <c r="C33" s="58">
        <v>5850</v>
      </c>
      <c r="D33" s="58">
        <v>1167</v>
      </c>
      <c r="E33" s="58">
        <v>250</v>
      </c>
      <c r="F33" s="58">
        <v>250</v>
      </c>
      <c r="G33" s="57">
        <v>6350</v>
      </c>
    </row>
    <row r="34" spans="2:7" x14ac:dyDescent="0.2">
      <c r="B34" s="63" t="s">
        <v>119</v>
      </c>
      <c r="C34" s="58">
        <v>5010</v>
      </c>
      <c r="D34" s="58">
        <v>1035</v>
      </c>
      <c r="E34" s="58">
        <v>230</v>
      </c>
      <c r="F34" s="58">
        <v>230</v>
      </c>
      <c r="G34" s="57">
        <v>5470</v>
      </c>
    </row>
    <row r="35" spans="2:7" x14ac:dyDescent="0.2">
      <c r="B35" s="63" t="s">
        <v>120</v>
      </c>
      <c r="C35" s="58">
        <v>3670</v>
      </c>
      <c r="D35" s="58">
        <v>751</v>
      </c>
      <c r="E35" s="58">
        <v>180</v>
      </c>
      <c r="F35" s="58">
        <v>190</v>
      </c>
      <c r="G35" s="57">
        <v>4030</v>
      </c>
    </row>
    <row r="36" spans="2:7" x14ac:dyDescent="0.2">
      <c r="B36" s="63" t="s">
        <v>121</v>
      </c>
      <c r="C36" s="58">
        <v>3930</v>
      </c>
      <c r="D36" s="58">
        <v>765</v>
      </c>
      <c r="E36" s="58">
        <v>200</v>
      </c>
      <c r="F36" s="58">
        <v>200</v>
      </c>
      <c r="G36" s="57">
        <v>4320</v>
      </c>
    </row>
    <row r="37" spans="2:7" x14ac:dyDescent="0.2">
      <c r="B37" s="63" t="s">
        <v>122</v>
      </c>
      <c r="C37" s="58">
        <v>4590</v>
      </c>
      <c r="D37" s="58">
        <v>1086</v>
      </c>
      <c r="E37" s="58">
        <v>280</v>
      </c>
      <c r="F37" s="58">
        <v>210</v>
      </c>
      <c r="G37" s="57">
        <v>5080</v>
      </c>
    </row>
    <row r="38" spans="2:7" ht="26.85" customHeight="1" x14ac:dyDescent="0.2">
      <c r="B38" s="63" t="s">
        <v>123</v>
      </c>
      <c r="C38" s="58">
        <v>4170</v>
      </c>
      <c r="D38" s="58">
        <v>818</v>
      </c>
      <c r="E38" s="58">
        <v>200</v>
      </c>
      <c r="F38" s="58">
        <v>180</v>
      </c>
      <c r="G38" s="57">
        <v>4550</v>
      </c>
    </row>
    <row r="39" spans="2:7" x14ac:dyDescent="0.2">
      <c r="B39" s="63" t="s">
        <v>124</v>
      </c>
      <c r="C39" s="58">
        <v>4600</v>
      </c>
      <c r="D39" s="58">
        <v>859</v>
      </c>
      <c r="E39" s="58">
        <v>280</v>
      </c>
      <c r="F39" s="58">
        <v>210</v>
      </c>
      <c r="G39" s="57">
        <v>5090</v>
      </c>
    </row>
    <row r="40" spans="2:7" x14ac:dyDescent="0.2">
      <c r="B40" s="63" t="s">
        <v>125</v>
      </c>
      <c r="C40" s="58">
        <v>4720</v>
      </c>
      <c r="D40" s="58">
        <v>927</v>
      </c>
      <c r="E40" s="58">
        <v>210</v>
      </c>
      <c r="F40" s="58">
        <v>200</v>
      </c>
      <c r="G40" s="57">
        <v>5130</v>
      </c>
    </row>
    <row r="41" spans="2:7" x14ac:dyDescent="0.2">
      <c r="B41" s="63" t="s">
        <v>126</v>
      </c>
      <c r="C41" s="58">
        <v>5090</v>
      </c>
      <c r="D41" s="58">
        <v>1047</v>
      </c>
      <c r="E41" s="58">
        <v>290</v>
      </c>
      <c r="F41" s="58">
        <v>230</v>
      </c>
      <c r="G41" s="57">
        <v>5610</v>
      </c>
    </row>
    <row r="42" spans="2:7" x14ac:dyDescent="0.2">
      <c r="B42" s="63" t="s">
        <v>127</v>
      </c>
      <c r="C42" s="58">
        <v>5310</v>
      </c>
      <c r="D42" s="58">
        <v>1128</v>
      </c>
      <c r="E42" s="58">
        <v>240</v>
      </c>
      <c r="F42" s="58">
        <v>200</v>
      </c>
      <c r="G42" s="57">
        <v>5750</v>
      </c>
    </row>
    <row r="43" spans="2:7" x14ac:dyDescent="0.2">
      <c r="B43" s="63" t="s">
        <v>128</v>
      </c>
      <c r="C43" s="58">
        <v>4670</v>
      </c>
      <c r="D43" s="58">
        <v>1042</v>
      </c>
      <c r="E43" s="58">
        <v>270</v>
      </c>
      <c r="F43" s="58">
        <v>210</v>
      </c>
      <c r="G43" s="57">
        <v>5140</v>
      </c>
    </row>
    <row r="44" spans="2:7" x14ac:dyDescent="0.2">
      <c r="B44" s="63" t="s">
        <v>129</v>
      </c>
      <c r="C44" s="58">
        <v>5120</v>
      </c>
      <c r="D44" s="58">
        <v>1032</v>
      </c>
      <c r="E44" s="58">
        <v>240</v>
      </c>
      <c r="F44" s="58">
        <v>240</v>
      </c>
      <c r="G44" s="57">
        <v>5600</v>
      </c>
    </row>
    <row r="45" spans="2:7" x14ac:dyDescent="0.2">
      <c r="B45" s="63" t="s">
        <v>130</v>
      </c>
      <c r="C45" s="58">
        <v>5290</v>
      </c>
      <c r="D45" s="58">
        <v>1181</v>
      </c>
      <c r="E45" s="58">
        <v>190</v>
      </c>
      <c r="F45" s="58">
        <v>220</v>
      </c>
      <c r="G45" s="57">
        <v>5700</v>
      </c>
    </row>
    <row r="46" spans="2:7" x14ac:dyDescent="0.2">
      <c r="B46" s="63" t="s">
        <v>131</v>
      </c>
      <c r="C46" s="58">
        <v>4960</v>
      </c>
      <c r="D46" s="58">
        <v>1099</v>
      </c>
      <c r="E46" s="58">
        <v>250</v>
      </c>
      <c r="F46" s="58">
        <v>210</v>
      </c>
      <c r="G46" s="57">
        <v>5420</v>
      </c>
    </row>
    <row r="47" spans="2:7" x14ac:dyDescent="0.2">
      <c r="B47" s="63" t="s">
        <v>132</v>
      </c>
      <c r="C47" s="58">
        <v>3890</v>
      </c>
      <c r="D47" s="58">
        <v>828</v>
      </c>
      <c r="E47" s="58">
        <v>280</v>
      </c>
      <c r="F47" s="58">
        <v>220</v>
      </c>
      <c r="G47" s="57">
        <v>4390</v>
      </c>
    </row>
    <row r="48" spans="2:7" x14ac:dyDescent="0.2">
      <c r="B48" s="63" t="s">
        <v>133</v>
      </c>
      <c r="C48" s="58">
        <v>3950</v>
      </c>
      <c r="D48" s="58">
        <v>797</v>
      </c>
      <c r="E48" s="58">
        <v>210</v>
      </c>
      <c r="F48" s="58">
        <v>220</v>
      </c>
      <c r="G48" s="57">
        <v>4380</v>
      </c>
    </row>
    <row r="49" spans="2:7" x14ac:dyDescent="0.2">
      <c r="B49" s="63" t="s">
        <v>134</v>
      </c>
      <c r="C49" s="58">
        <v>4200</v>
      </c>
      <c r="D49" s="58">
        <v>862</v>
      </c>
      <c r="E49" s="58">
        <v>290</v>
      </c>
      <c r="F49" s="58">
        <v>190</v>
      </c>
      <c r="G49" s="57">
        <v>4680</v>
      </c>
    </row>
    <row r="50" spans="2:7" ht="26.25" customHeight="1" x14ac:dyDescent="0.2">
      <c r="B50" s="63" t="s">
        <v>177</v>
      </c>
      <c r="C50" s="58">
        <v>1890</v>
      </c>
      <c r="D50" s="58">
        <v>398</v>
      </c>
      <c r="E50" s="58">
        <v>160</v>
      </c>
      <c r="F50" s="58">
        <v>80</v>
      </c>
      <c r="G50" s="57">
        <v>2130</v>
      </c>
    </row>
    <row r="51" spans="2:7" x14ac:dyDescent="0.2">
      <c r="B51" s="63" t="s">
        <v>178</v>
      </c>
      <c r="C51" s="58">
        <v>2030</v>
      </c>
      <c r="D51" s="58">
        <v>376</v>
      </c>
      <c r="E51" s="58">
        <v>90</v>
      </c>
      <c r="F51" s="58">
        <v>90</v>
      </c>
      <c r="G51" s="57">
        <v>2210</v>
      </c>
    </row>
    <row r="52" spans="2:7" x14ac:dyDescent="0.2">
      <c r="B52" s="63" t="s">
        <v>179</v>
      </c>
      <c r="C52" s="58">
        <v>2670</v>
      </c>
      <c r="D52" s="58">
        <v>519</v>
      </c>
      <c r="E52" s="58">
        <v>140</v>
      </c>
      <c r="F52" s="58">
        <v>120</v>
      </c>
      <c r="G52" s="57">
        <v>2930</v>
      </c>
    </row>
    <row r="53" spans="2:7" x14ac:dyDescent="0.2">
      <c r="B53" s="63" t="s">
        <v>180</v>
      </c>
      <c r="C53" s="58">
        <v>3140</v>
      </c>
      <c r="D53" s="58">
        <v>696</v>
      </c>
      <c r="E53" s="58">
        <v>210</v>
      </c>
      <c r="F53" s="58">
        <v>140</v>
      </c>
      <c r="G53" s="57">
        <v>3480</v>
      </c>
    </row>
    <row r="54" spans="2:7" x14ac:dyDescent="0.2">
      <c r="B54" s="63" t="s">
        <v>181</v>
      </c>
      <c r="C54" s="58">
        <v>3300</v>
      </c>
      <c r="D54" s="58">
        <v>798</v>
      </c>
      <c r="E54" s="58">
        <v>130</v>
      </c>
      <c r="F54" s="58">
        <v>140</v>
      </c>
      <c r="G54" s="57">
        <v>3570</v>
      </c>
    </row>
    <row r="55" spans="2:7" x14ac:dyDescent="0.2">
      <c r="B55" s="63" t="s">
        <v>182</v>
      </c>
      <c r="C55" s="58">
        <v>3840</v>
      </c>
      <c r="D55" s="58">
        <v>792</v>
      </c>
      <c r="E55" s="58">
        <v>170</v>
      </c>
      <c r="F55" s="58">
        <v>130</v>
      </c>
      <c r="G55" s="57">
        <v>4130</v>
      </c>
    </row>
    <row r="56" spans="2:7" x14ac:dyDescent="0.2">
      <c r="B56" s="63" t="s">
        <v>183</v>
      </c>
      <c r="C56" s="58">
        <v>5370</v>
      </c>
      <c r="D56" s="58">
        <v>1190</v>
      </c>
      <c r="E56" s="58">
        <v>280</v>
      </c>
      <c r="F56" s="58">
        <v>190</v>
      </c>
      <c r="G56" s="57">
        <v>5840</v>
      </c>
    </row>
    <row r="57" spans="2:7" x14ac:dyDescent="0.2">
      <c r="B57" s="63" t="s">
        <v>184</v>
      </c>
      <c r="C57" s="58">
        <v>5290</v>
      </c>
      <c r="D57" s="58">
        <v>1183</v>
      </c>
      <c r="E57" s="58">
        <v>230</v>
      </c>
      <c r="F57" s="58">
        <v>230</v>
      </c>
      <c r="G57" s="57">
        <v>5740</v>
      </c>
    </row>
    <row r="58" spans="2:7" x14ac:dyDescent="0.2">
      <c r="B58" s="63" t="s">
        <v>185</v>
      </c>
      <c r="C58" s="58">
        <v>6290</v>
      </c>
      <c r="D58" s="58">
        <v>1474</v>
      </c>
      <c r="E58" s="58">
        <v>240</v>
      </c>
      <c r="F58" s="58">
        <v>240</v>
      </c>
      <c r="G58" s="57">
        <v>6780</v>
      </c>
    </row>
    <row r="59" spans="2:7" x14ac:dyDescent="0.2">
      <c r="B59" s="63" t="s">
        <v>186</v>
      </c>
      <c r="C59" s="58">
        <v>3970</v>
      </c>
      <c r="D59" s="58">
        <v>981</v>
      </c>
      <c r="E59" s="58">
        <v>140</v>
      </c>
      <c r="F59" s="58">
        <v>180</v>
      </c>
      <c r="G59" s="57">
        <v>4280</v>
      </c>
    </row>
    <row r="60" spans="2:7" x14ac:dyDescent="0.2">
      <c r="B60" s="63" t="s">
        <v>187</v>
      </c>
      <c r="C60" s="58">
        <v>4880</v>
      </c>
      <c r="D60" s="58">
        <v>1169</v>
      </c>
      <c r="E60" s="58">
        <v>190</v>
      </c>
      <c r="F60" s="58">
        <v>190</v>
      </c>
      <c r="G60" s="57">
        <v>5260</v>
      </c>
    </row>
    <row r="61" spans="2:7" x14ac:dyDescent="0.2">
      <c r="B61" s="63" t="s">
        <v>188</v>
      </c>
      <c r="C61" s="58">
        <v>6590</v>
      </c>
      <c r="D61" s="58">
        <v>1687</v>
      </c>
      <c r="E61" s="58">
        <v>260</v>
      </c>
      <c r="F61" s="58">
        <v>280</v>
      </c>
      <c r="G61" s="57">
        <v>7130</v>
      </c>
    </row>
    <row r="62" spans="2:7" ht="25.5" customHeight="1" x14ac:dyDescent="0.2">
      <c r="B62" s="63" t="s">
        <v>189</v>
      </c>
      <c r="C62" s="58">
        <v>5240</v>
      </c>
      <c r="D62" s="58">
        <v>1459</v>
      </c>
      <c r="E62" s="58">
        <v>200</v>
      </c>
      <c r="F62" s="58">
        <v>240</v>
      </c>
      <c r="G62" s="57">
        <v>5670</v>
      </c>
    </row>
    <row r="63" spans="2:7" ht="12.75" customHeight="1" x14ac:dyDescent="0.2">
      <c r="B63" s="63" t="s">
        <v>190</v>
      </c>
      <c r="C63" s="58">
        <v>4800</v>
      </c>
      <c r="D63" s="58">
        <v>1079</v>
      </c>
      <c r="E63" s="58">
        <v>180</v>
      </c>
      <c r="F63" s="58">
        <v>210</v>
      </c>
      <c r="G63" s="57">
        <v>5190</v>
      </c>
    </row>
    <row r="64" spans="2:7" ht="12.75" customHeight="1" x14ac:dyDescent="0.2">
      <c r="B64" s="63" t="s">
        <v>191</v>
      </c>
      <c r="C64" s="58">
        <v>8040</v>
      </c>
      <c r="D64" s="58">
        <v>2066</v>
      </c>
      <c r="E64" s="58">
        <v>260</v>
      </c>
      <c r="F64" s="58">
        <v>320</v>
      </c>
      <c r="G64" s="57">
        <v>8620</v>
      </c>
    </row>
    <row r="65" spans="1:12" ht="12.75" customHeight="1" x14ac:dyDescent="0.2">
      <c r="B65" s="63" t="s">
        <v>192</v>
      </c>
      <c r="C65" s="58">
        <v>4630</v>
      </c>
      <c r="D65" s="58">
        <v>1016</v>
      </c>
      <c r="E65" s="58">
        <v>230</v>
      </c>
      <c r="F65" s="58">
        <v>240</v>
      </c>
      <c r="G65" s="57">
        <v>5090</v>
      </c>
    </row>
    <row r="66" spans="1:12" ht="12.75" customHeight="1" x14ac:dyDescent="0.2">
      <c r="B66" s="63" t="s">
        <v>193</v>
      </c>
      <c r="C66" s="58">
        <v>4990</v>
      </c>
      <c r="D66" s="58">
        <v>1252</v>
      </c>
      <c r="E66" s="58">
        <v>200</v>
      </c>
      <c r="F66" s="58">
        <v>220</v>
      </c>
      <c r="G66" s="57">
        <v>5400</v>
      </c>
    </row>
    <row r="67" spans="1:12" ht="3" customHeight="1" x14ac:dyDescent="0.2">
      <c r="A67" s="72"/>
      <c r="B67" s="72"/>
      <c r="C67" s="72"/>
      <c r="D67" s="73"/>
      <c r="E67" s="73"/>
      <c r="F67" s="73"/>
      <c r="G67" s="81"/>
      <c r="H67" s="58"/>
      <c r="I67" s="58"/>
      <c r="J67" s="58"/>
      <c r="K67" s="58"/>
      <c r="L67" s="59"/>
    </row>
    <row r="68" spans="1:12" x14ac:dyDescent="0.2">
      <c r="D68" s="58"/>
      <c r="E68" s="58"/>
      <c r="F68" s="58"/>
      <c r="G68" s="58"/>
      <c r="H68" s="58"/>
      <c r="I68" s="58"/>
      <c r="J68" s="58"/>
      <c r="K68" s="58"/>
      <c r="L68" s="59"/>
    </row>
    <row r="69" spans="1:12" ht="14.25" x14ac:dyDescent="0.2">
      <c r="A69" s="75">
        <v>1</v>
      </c>
      <c r="B69" s="6" t="s">
        <v>194</v>
      </c>
      <c r="C69" s="6"/>
      <c r="D69" s="6"/>
      <c r="E69" s="6"/>
      <c r="F69" s="6"/>
      <c r="G69" s="6"/>
    </row>
    <row r="70" spans="1:12" ht="26.25" customHeight="1" x14ac:dyDescent="0.2">
      <c r="A70" s="77">
        <v>2</v>
      </c>
      <c r="B70" s="6" t="s">
        <v>195</v>
      </c>
      <c r="C70" s="6"/>
      <c r="D70" s="6"/>
      <c r="E70" s="6"/>
      <c r="F70" s="6"/>
      <c r="G70" s="6"/>
    </row>
    <row r="71" spans="1:12" ht="54.75" customHeight="1" x14ac:dyDescent="0.2">
      <c r="A71" s="77">
        <v>2</v>
      </c>
      <c r="B71" s="6" t="s">
        <v>163</v>
      </c>
      <c r="C71" s="6"/>
      <c r="D71" s="6"/>
      <c r="E71" s="6"/>
      <c r="F71" s="6"/>
      <c r="G71" s="6"/>
    </row>
    <row r="72" spans="1:12" ht="25.5" customHeight="1" x14ac:dyDescent="0.2">
      <c r="A72" s="82" t="s">
        <v>53</v>
      </c>
      <c r="B72" s="6" t="s">
        <v>164</v>
      </c>
      <c r="C72" s="6"/>
      <c r="D72" s="6"/>
      <c r="E72" s="6"/>
      <c r="F72" s="6"/>
      <c r="G72" s="6"/>
    </row>
    <row r="73" spans="1:12" x14ac:dyDescent="0.2">
      <c r="A73" s="1" t="s">
        <v>47</v>
      </c>
      <c r="B73" s="1" t="s">
        <v>165</v>
      </c>
    </row>
  </sheetData>
  <mergeCells count="8">
    <mergeCell ref="B70:G70"/>
    <mergeCell ref="B71:G71"/>
    <mergeCell ref="B72:G72"/>
    <mergeCell ref="A1:B1"/>
    <mergeCell ref="A2:G2"/>
    <mergeCell ref="A4:B5"/>
    <mergeCell ref="C4:D4"/>
    <mergeCell ref="B69:G69"/>
  </mergeCells>
  <hyperlinks>
    <hyperlink ref="A1:B1" location="ContentsHead" display="ContentsHead" xr:uid="{C6BFBA00-7CCD-407C-8B5B-01C0A1AB4421}"/>
  </hyperlinks>
  <pageMargins left="0.7" right="0.7" top="0.75" bottom="0.75" header="0.3" footer="0.3"/>
  <pageSetup scale="22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F65C3E-C4B2-4067-9903-E6D195C7F9DE}">
  <sheetPr codeName="Sheet16">
    <pageSetUpPr fitToPage="1"/>
  </sheetPr>
  <dimension ref="A1:X80"/>
  <sheetViews>
    <sheetView zoomScaleNormal="100" workbookViewId="0">
      <pane xSplit="2" ySplit="5" topLeftCell="C6" activePane="bottomRight" state="frozen"/>
      <selection sqref="A1:B1048576"/>
      <selection pane="topRight" sqref="A1:B1048576"/>
      <selection pane="bottomLeft" sqref="A1:B1048576"/>
      <selection pane="bottomRight" sqref="A1:B1"/>
    </sheetView>
  </sheetViews>
  <sheetFormatPr defaultColWidth="10.42578125" defaultRowHeight="12.75" x14ac:dyDescent="0.25"/>
  <cols>
    <col min="1" max="1" width="2.5703125" style="43" customWidth="1"/>
    <col min="2" max="2" width="24.42578125" style="43" customWidth="1"/>
    <col min="3" max="3" width="12.140625" style="43" bestFit="1" customWidth="1"/>
    <col min="4" max="7" width="9" style="43" customWidth="1"/>
    <col min="8" max="8" width="9" style="43" bestFit="1" customWidth="1"/>
    <col min="9" max="9" width="11.42578125" style="43" customWidth="1"/>
    <col min="10" max="10" width="12.140625" style="43" bestFit="1" customWidth="1"/>
    <col min="11" max="13" width="10.7109375" style="43" bestFit="1" customWidth="1"/>
    <col min="14" max="14" width="11.140625" style="43" bestFit="1" customWidth="1"/>
    <col min="15" max="15" width="9.7109375" style="43" bestFit="1" customWidth="1"/>
    <col min="16" max="16" width="13" style="43" customWidth="1"/>
    <col min="17" max="19" width="13" style="43" bestFit="1" customWidth="1"/>
    <col min="20" max="22" width="9.5703125" style="43" customWidth="1"/>
    <col min="23" max="23" width="13.140625" style="43" customWidth="1"/>
    <col min="24" max="16384" width="10.42578125" style="43"/>
  </cols>
  <sheetData>
    <row r="1" spans="1:24" x14ac:dyDescent="0.25">
      <c r="A1" s="44" t="s">
        <v>57</v>
      </c>
      <c r="B1" s="44"/>
    </row>
    <row r="2" spans="1:24" s="1" customFormat="1" x14ac:dyDescent="0.2">
      <c r="A2" s="45" t="s">
        <v>197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  <c r="S2" s="45"/>
      <c r="T2" s="45"/>
      <c r="U2" s="45"/>
      <c r="V2" s="45"/>
      <c r="W2" s="45"/>
    </row>
    <row r="3" spans="1:24" s="1" customFormat="1" x14ac:dyDescent="0.2">
      <c r="Q3" s="32"/>
      <c r="R3" s="32"/>
      <c r="S3" s="32"/>
      <c r="T3" s="32"/>
      <c r="U3" s="32"/>
      <c r="V3" s="32"/>
    </row>
    <row r="4" spans="1:24" s="1" customFormat="1" ht="15" x14ac:dyDescent="0.35">
      <c r="A4" s="46" t="s">
        <v>80</v>
      </c>
      <c r="B4" s="46"/>
      <c r="C4" s="48" t="s">
        <v>198</v>
      </c>
      <c r="D4" s="48"/>
      <c r="E4" s="48"/>
      <c r="F4" s="48"/>
      <c r="G4" s="48"/>
      <c r="H4" s="48"/>
      <c r="I4" s="48"/>
      <c r="J4" s="48" t="s">
        <v>199</v>
      </c>
      <c r="K4" s="48"/>
      <c r="L4" s="48"/>
      <c r="M4" s="48"/>
      <c r="N4" s="48"/>
      <c r="O4" s="48"/>
      <c r="P4" s="48"/>
      <c r="Q4" s="48" t="s">
        <v>83</v>
      </c>
      <c r="R4" s="48"/>
      <c r="S4" s="48"/>
      <c r="T4" s="48"/>
      <c r="U4" s="48"/>
      <c r="V4" s="48"/>
      <c r="W4" s="48"/>
      <c r="X4" s="50"/>
    </row>
    <row r="5" spans="1:24" s="1" customFormat="1" ht="50.85" customHeight="1" x14ac:dyDescent="0.35">
      <c r="A5" s="52"/>
      <c r="B5" s="52"/>
      <c r="C5" s="85" t="s">
        <v>74</v>
      </c>
      <c r="D5" s="53" t="s">
        <v>48</v>
      </c>
      <c r="E5" s="53" t="s">
        <v>49</v>
      </c>
      <c r="F5" s="53" t="s">
        <v>50</v>
      </c>
      <c r="G5" s="53" t="s">
        <v>51</v>
      </c>
      <c r="H5" s="85" t="s">
        <v>200</v>
      </c>
      <c r="I5" s="79" t="s">
        <v>201</v>
      </c>
      <c r="J5" s="85" t="s">
        <v>74</v>
      </c>
      <c r="K5" s="53" t="s">
        <v>48</v>
      </c>
      <c r="L5" s="53" t="s">
        <v>49</v>
      </c>
      <c r="M5" s="53" t="s">
        <v>50</v>
      </c>
      <c r="N5" s="53" t="s">
        <v>51</v>
      </c>
      <c r="O5" s="85" t="s">
        <v>200</v>
      </c>
      <c r="P5" s="79" t="s">
        <v>201</v>
      </c>
      <c r="Q5" s="85" t="s">
        <v>74</v>
      </c>
      <c r="R5" s="53" t="s">
        <v>48</v>
      </c>
      <c r="S5" s="53" t="s">
        <v>49</v>
      </c>
      <c r="T5" s="53" t="s">
        <v>50</v>
      </c>
      <c r="U5" s="53" t="s">
        <v>51</v>
      </c>
      <c r="V5" s="85" t="s">
        <v>200</v>
      </c>
      <c r="W5" s="79" t="s">
        <v>201</v>
      </c>
    </row>
    <row r="6" spans="1:24" s="86" customFormat="1" ht="14.25" customHeight="1" x14ac:dyDescent="0.2">
      <c r="A6" s="10" t="s">
        <v>94</v>
      </c>
      <c r="B6" s="10"/>
      <c r="C6" s="87"/>
      <c r="D6" s="87"/>
      <c r="E6" s="87"/>
      <c r="F6" s="87"/>
      <c r="G6" s="87"/>
      <c r="H6" s="87"/>
      <c r="I6" s="88"/>
      <c r="J6" s="89"/>
      <c r="K6" s="89"/>
      <c r="L6" s="89"/>
      <c r="M6" s="89"/>
      <c r="N6" s="89"/>
      <c r="O6" s="89"/>
      <c r="P6" s="90"/>
      <c r="W6" s="90"/>
    </row>
    <row r="7" spans="1:24" s="86" customFormat="1" ht="12.75" customHeight="1" x14ac:dyDescent="0.2">
      <c r="A7" s="1"/>
      <c r="B7" s="34" t="s">
        <v>52</v>
      </c>
      <c r="C7" s="32">
        <v>35600</v>
      </c>
      <c r="D7" s="32">
        <v>10170</v>
      </c>
      <c r="E7" s="32">
        <v>7690</v>
      </c>
      <c r="F7" s="32">
        <v>2090</v>
      </c>
      <c r="G7" s="32">
        <v>160</v>
      </c>
      <c r="H7" s="32">
        <v>10</v>
      </c>
      <c r="I7" s="91">
        <v>55730</v>
      </c>
      <c r="J7" s="38">
        <v>27.4</v>
      </c>
      <c r="K7" s="38">
        <v>21.1</v>
      </c>
      <c r="L7" s="38">
        <v>50.6</v>
      </c>
      <c r="M7" s="38">
        <v>38.9</v>
      </c>
      <c r="N7" s="38">
        <v>7.5</v>
      </c>
      <c r="O7" s="38">
        <v>1.1000000000000001</v>
      </c>
      <c r="P7" s="92">
        <v>146.6</v>
      </c>
      <c r="Q7" s="32">
        <v>4067</v>
      </c>
      <c r="R7" s="32">
        <v>2173</v>
      </c>
      <c r="S7" s="32">
        <v>2377</v>
      </c>
      <c r="T7" s="32">
        <v>1043</v>
      </c>
      <c r="U7" s="32">
        <v>143</v>
      </c>
      <c r="V7" s="32">
        <v>33</v>
      </c>
      <c r="W7" s="91">
        <v>9837</v>
      </c>
    </row>
    <row r="8" spans="1:24" s="86" customFormat="1" ht="12.75" customHeight="1" x14ac:dyDescent="0.2">
      <c r="A8" s="1"/>
      <c r="B8" s="34" t="s">
        <v>44</v>
      </c>
      <c r="C8" s="32">
        <v>34040</v>
      </c>
      <c r="D8" s="32">
        <v>10500</v>
      </c>
      <c r="E8" s="32">
        <v>8290</v>
      </c>
      <c r="F8" s="32">
        <v>2260</v>
      </c>
      <c r="G8" s="32">
        <v>190</v>
      </c>
      <c r="H8" s="32">
        <v>20</v>
      </c>
      <c r="I8" s="91">
        <v>55290</v>
      </c>
      <c r="J8" s="38">
        <v>27.6</v>
      </c>
      <c r="K8" s="38">
        <v>22.7</v>
      </c>
      <c r="L8" s="38">
        <v>54.3</v>
      </c>
      <c r="M8" s="38">
        <v>43.4</v>
      </c>
      <c r="N8" s="38">
        <v>9.4</v>
      </c>
      <c r="O8" s="38">
        <v>1</v>
      </c>
      <c r="P8" s="92">
        <v>158.4</v>
      </c>
      <c r="Q8" s="32">
        <v>3924</v>
      </c>
      <c r="R8" s="32">
        <v>2239</v>
      </c>
      <c r="S8" s="32">
        <v>2557</v>
      </c>
      <c r="T8" s="32">
        <v>1132</v>
      </c>
      <c r="U8" s="32">
        <v>171</v>
      </c>
      <c r="V8" s="32">
        <v>66</v>
      </c>
      <c r="W8" s="91">
        <v>10088</v>
      </c>
    </row>
    <row r="9" spans="1:24" s="86" customFormat="1" ht="12.75" customHeight="1" x14ac:dyDescent="0.2">
      <c r="A9" s="1"/>
      <c r="B9" s="34" t="s">
        <v>155</v>
      </c>
      <c r="C9" s="32">
        <v>26440</v>
      </c>
      <c r="D9" s="32">
        <v>9760</v>
      </c>
      <c r="E9" s="32">
        <v>8830</v>
      </c>
      <c r="F9" s="32">
        <v>2840</v>
      </c>
      <c r="G9" s="32">
        <v>300</v>
      </c>
      <c r="H9" s="32">
        <v>20</v>
      </c>
      <c r="I9" s="91">
        <v>48180</v>
      </c>
      <c r="J9" s="38">
        <v>26</v>
      </c>
      <c r="K9" s="38">
        <v>13.8</v>
      </c>
      <c r="L9" s="38">
        <v>44.3</v>
      </c>
      <c r="M9" s="38">
        <v>53.4</v>
      </c>
      <c r="N9" s="38">
        <v>15.9</v>
      </c>
      <c r="O9" s="38">
        <v>2</v>
      </c>
      <c r="P9" s="92">
        <v>155.4</v>
      </c>
      <c r="Q9" s="32">
        <v>3073</v>
      </c>
      <c r="R9" s="32">
        <v>2095</v>
      </c>
      <c r="S9" s="32">
        <v>2745</v>
      </c>
      <c r="T9" s="32">
        <v>1458</v>
      </c>
      <c r="U9" s="32">
        <v>279</v>
      </c>
      <c r="V9" s="32">
        <v>83</v>
      </c>
      <c r="W9" s="91">
        <v>9732</v>
      </c>
    </row>
    <row r="10" spans="1:24" s="86" customFormat="1" ht="12.75" customHeight="1" x14ac:dyDescent="0.2">
      <c r="A10" s="1"/>
      <c r="B10" s="34" t="s">
        <v>95</v>
      </c>
      <c r="C10" s="32">
        <v>14030</v>
      </c>
      <c r="D10" s="32">
        <v>5600</v>
      </c>
      <c r="E10" s="32">
        <v>5570</v>
      </c>
      <c r="F10" s="32">
        <v>1920</v>
      </c>
      <c r="G10" s="32">
        <v>190</v>
      </c>
      <c r="H10" s="32">
        <v>20</v>
      </c>
      <c r="I10" s="91">
        <v>27320</v>
      </c>
      <c r="J10" s="38">
        <v>17.8</v>
      </c>
      <c r="K10" s="38">
        <v>10.6</v>
      </c>
      <c r="L10" s="38">
        <v>32.299999999999997</v>
      </c>
      <c r="M10" s="38">
        <v>38.4</v>
      </c>
      <c r="N10" s="38">
        <v>11.1</v>
      </c>
      <c r="O10" s="38">
        <v>3.2</v>
      </c>
      <c r="P10" s="92">
        <v>113.3</v>
      </c>
      <c r="Q10" s="32">
        <v>1679</v>
      </c>
      <c r="R10" s="32">
        <v>1201</v>
      </c>
      <c r="S10" s="32">
        <v>1736</v>
      </c>
      <c r="T10" s="32">
        <v>978</v>
      </c>
      <c r="U10" s="32">
        <v>181</v>
      </c>
      <c r="V10" s="32">
        <v>34</v>
      </c>
      <c r="W10" s="91">
        <v>5809</v>
      </c>
    </row>
    <row r="11" spans="1:24" ht="26.85" customHeight="1" x14ac:dyDescent="0.2">
      <c r="A11" s="10" t="s">
        <v>96</v>
      </c>
      <c r="B11" s="10"/>
      <c r="C11" s="93"/>
      <c r="D11" s="93"/>
      <c r="E11" s="93"/>
      <c r="F11" s="93"/>
      <c r="G11" s="93"/>
      <c r="H11" s="93"/>
      <c r="I11" s="88"/>
      <c r="J11" s="93"/>
      <c r="K11" s="93"/>
      <c r="L11" s="93"/>
      <c r="M11" s="93"/>
      <c r="N11" s="93"/>
      <c r="O11" s="93"/>
      <c r="P11" s="88"/>
      <c r="W11" s="91"/>
    </row>
    <row r="12" spans="1:24" ht="12.75" customHeight="1" x14ac:dyDescent="0.2">
      <c r="A12" s="1"/>
      <c r="B12" s="34" t="s">
        <v>97</v>
      </c>
      <c r="C12" s="32">
        <v>8750</v>
      </c>
      <c r="D12" s="32">
        <v>2370</v>
      </c>
      <c r="E12" s="32">
        <v>1680</v>
      </c>
      <c r="F12" s="32">
        <v>420</v>
      </c>
      <c r="G12" s="32">
        <v>20</v>
      </c>
      <c r="H12" s="32" t="s">
        <v>202</v>
      </c>
      <c r="I12" s="91">
        <v>13240</v>
      </c>
      <c r="J12" s="38">
        <v>7</v>
      </c>
      <c r="K12" s="38">
        <v>4.9000000000000004</v>
      </c>
      <c r="L12" s="38">
        <v>10.8</v>
      </c>
      <c r="M12" s="38">
        <v>7.6</v>
      </c>
      <c r="N12" s="38">
        <v>0.9</v>
      </c>
      <c r="O12" s="38" t="s">
        <v>202</v>
      </c>
      <c r="P12" s="92">
        <v>31.4</v>
      </c>
      <c r="Q12" s="32">
        <v>996</v>
      </c>
      <c r="R12" s="32">
        <v>504</v>
      </c>
      <c r="S12" s="32">
        <v>517</v>
      </c>
      <c r="T12" s="32">
        <v>208</v>
      </c>
      <c r="U12" s="32">
        <v>20</v>
      </c>
      <c r="V12" s="32" t="s">
        <v>202</v>
      </c>
      <c r="W12" s="91">
        <v>2258</v>
      </c>
    </row>
    <row r="13" spans="1:24" s="86" customFormat="1" ht="12.75" customHeight="1" x14ac:dyDescent="0.2">
      <c r="A13" s="1"/>
      <c r="B13" s="34" t="s">
        <v>98</v>
      </c>
      <c r="C13" s="32">
        <v>9210</v>
      </c>
      <c r="D13" s="32">
        <v>2800</v>
      </c>
      <c r="E13" s="32">
        <v>2170</v>
      </c>
      <c r="F13" s="32">
        <v>630</v>
      </c>
      <c r="G13" s="32">
        <v>40</v>
      </c>
      <c r="H13" s="32" t="s">
        <v>202</v>
      </c>
      <c r="I13" s="91">
        <v>14850</v>
      </c>
      <c r="J13" s="38">
        <v>6.9</v>
      </c>
      <c r="K13" s="38">
        <v>5.8</v>
      </c>
      <c r="L13" s="38">
        <v>14.2</v>
      </c>
      <c r="M13" s="38">
        <v>11.8</v>
      </c>
      <c r="N13" s="38">
        <v>2.2000000000000002</v>
      </c>
      <c r="O13" s="38" t="s">
        <v>202</v>
      </c>
      <c r="P13" s="92">
        <v>40.9</v>
      </c>
      <c r="Q13" s="32">
        <v>1059</v>
      </c>
      <c r="R13" s="32">
        <v>598</v>
      </c>
      <c r="S13" s="32">
        <v>671</v>
      </c>
      <c r="T13" s="32">
        <v>318</v>
      </c>
      <c r="U13" s="32">
        <v>39</v>
      </c>
      <c r="V13" s="32" t="s">
        <v>202</v>
      </c>
      <c r="W13" s="91">
        <v>2689</v>
      </c>
    </row>
    <row r="14" spans="1:24" s="86" customFormat="1" ht="12.75" customHeight="1" x14ac:dyDescent="0.2">
      <c r="A14" s="1"/>
      <c r="B14" s="34" t="s">
        <v>99</v>
      </c>
      <c r="C14" s="32">
        <v>9860</v>
      </c>
      <c r="D14" s="32">
        <v>2960</v>
      </c>
      <c r="E14" s="32">
        <v>2280</v>
      </c>
      <c r="F14" s="32">
        <v>620</v>
      </c>
      <c r="G14" s="32">
        <v>60</v>
      </c>
      <c r="H14" s="32">
        <v>10</v>
      </c>
      <c r="I14" s="91">
        <v>15770</v>
      </c>
      <c r="J14" s="38">
        <v>7.3</v>
      </c>
      <c r="K14" s="38">
        <v>6</v>
      </c>
      <c r="L14" s="38">
        <v>15</v>
      </c>
      <c r="M14" s="38">
        <v>11.8</v>
      </c>
      <c r="N14" s="38">
        <v>2.7</v>
      </c>
      <c r="O14" s="38">
        <v>0.7</v>
      </c>
      <c r="P14" s="92">
        <v>43.5</v>
      </c>
      <c r="Q14" s="32">
        <v>1142</v>
      </c>
      <c r="R14" s="32">
        <v>633</v>
      </c>
      <c r="S14" s="32">
        <v>704</v>
      </c>
      <c r="T14" s="32">
        <v>306</v>
      </c>
      <c r="U14" s="32">
        <v>50</v>
      </c>
      <c r="V14" s="32">
        <v>14</v>
      </c>
      <c r="W14" s="91">
        <v>2850</v>
      </c>
    </row>
    <row r="15" spans="1:24" s="86" customFormat="1" ht="12.75" customHeight="1" x14ac:dyDescent="0.2">
      <c r="A15" s="1"/>
      <c r="B15" s="34" t="s">
        <v>100</v>
      </c>
      <c r="C15" s="32">
        <v>7790</v>
      </c>
      <c r="D15" s="32">
        <v>2050</v>
      </c>
      <c r="E15" s="32">
        <v>1570</v>
      </c>
      <c r="F15" s="32">
        <v>420</v>
      </c>
      <c r="G15" s="32">
        <v>40</v>
      </c>
      <c r="H15" s="32" t="s">
        <v>202</v>
      </c>
      <c r="I15" s="91">
        <v>11870</v>
      </c>
      <c r="J15" s="38">
        <v>6.2</v>
      </c>
      <c r="K15" s="38">
        <v>4.4000000000000004</v>
      </c>
      <c r="L15" s="38">
        <v>10.6</v>
      </c>
      <c r="M15" s="38">
        <v>7.7</v>
      </c>
      <c r="N15" s="38">
        <v>1.8</v>
      </c>
      <c r="O15" s="38" t="s">
        <v>202</v>
      </c>
      <c r="P15" s="92">
        <v>30.7</v>
      </c>
      <c r="Q15" s="32">
        <v>870</v>
      </c>
      <c r="R15" s="32">
        <v>438</v>
      </c>
      <c r="S15" s="32">
        <v>485</v>
      </c>
      <c r="T15" s="32">
        <v>210</v>
      </c>
      <c r="U15" s="32">
        <v>34</v>
      </c>
      <c r="V15" s="32" t="s">
        <v>202</v>
      </c>
      <c r="W15" s="91">
        <v>2039</v>
      </c>
    </row>
    <row r="16" spans="1:24" s="86" customFormat="1" ht="25.5" customHeight="1" x14ac:dyDescent="0.2">
      <c r="A16" s="1"/>
      <c r="B16" s="34" t="s">
        <v>101</v>
      </c>
      <c r="C16" s="32">
        <v>8350</v>
      </c>
      <c r="D16" s="32">
        <v>2440</v>
      </c>
      <c r="E16" s="32">
        <v>1950</v>
      </c>
      <c r="F16" s="32">
        <v>460</v>
      </c>
      <c r="G16" s="32">
        <v>30</v>
      </c>
      <c r="H16" s="32">
        <v>10</v>
      </c>
      <c r="I16" s="91">
        <v>13250</v>
      </c>
      <c r="J16" s="38">
        <v>6.7</v>
      </c>
      <c r="K16" s="38">
        <v>5.0999999999999996</v>
      </c>
      <c r="L16" s="38">
        <v>12.5</v>
      </c>
      <c r="M16" s="38">
        <v>8.5</v>
      </c>
      <c r="N16" s="38">
        <v>1.7</v>
      </c>
      <c r="O16" s="38" t="s">
        <v>202</v>
      </c>
      <c r="P16" s="92">
        <v>34.6</v>
      </c>
      <c r="Q16" s="32">
        <v>959</v>
      </c>
      <c r="R16" s="32">
        <v>521</v>
      </c>
      <c r="S16" s="32">
        <v>600</v>
      </c>
      <c r="T16" s="32">
        <v>231</v>
      </c>
      <c r="U16" s="32">
        <v>33</v>
      </c>
      <c r="V16" s="32">
        <v>43</v>
      </c>
      <c r="W16" s="91">
        <v>2387</v>
      </c>
    </row>
    <row r="17" spans="1:23" s="86" customFormat="1" ht="12.75" customHeight="1" x14ac:dyDescent="0.2">
      <c r="A17" s="1"/>
      <c r="B17" s="34" t="s">
        <v>102</v>
      </c>
      <c r="C17" s="32">
        <v>9170</v>
      </c>
      <c r="D17" s="32">
        <v>2900</v>
      </c>
      <c r="E17" s="32">
        <v>2190</v>
      </c>
      <c r="F17" s="32">
        <v>630</v>
      </c>
      <c r="G17" s="32">
        <v>50</v>
      </c>
      <c r="H17" s="32" t="s">
        <v>202</v>
      </c>
      <c r="I17" s="91">
        <v>14930</v>
      </c>
      <c r="J17" s="38">
        <v>7.3</v>
      </c>
      <c r="K17" s="38">
        <v>6.3</v>
      </c>
      <c r="L17" s="38">
        <v>14.5</v>
      </c>
      <c r="M17" s="38">
        <v>12.3</v>
      </c>
      <c r="N17" s="38">
        <v>2.6</v>
      </c>
      <c r="O17" s="38" t="s">
        <v>202</v>
      </c>
      <c r="P17" s="92">
        <v>43.2</v>
      </c>
      <c r="Q17" s="32">
        <v>1072</v>
      </c>
      <c r="R17" s="32">
        <v>616</v>
      </c>
      <c r="S17" s="32">
        <v>677</v>
      </c>
      <c r="T17" s="32">
        <v>317</v>
      </c>
      <c r="U17" s="32">
        <v>46</v>
      </c>
      <c r="V17" s="32" t="s">
        <v>202</v>
      </c>
      <c r="W17" s="91">
        <v>2731</v>
      </c>
    </row>
    <row r="18" spans="1:23" s="86" customFormat="1" ht="12.75" customHeight="1" x14ac:dyDescent="0.2">
      <c r="A18" s="1"/>
      <c r="B18" s="34" t="s">
        <v>103</v>
      </c>
      <c r="C18" s="32">
        <v>9080</v>
      </c>
      <c r="D18" s="32">
        <v>2990</v>
      </c>
      <c r="E18" s="32">
        <v>2430</v>
      </c>
      <c r="F18" s="32">
        <v>640</v>
      </c>
      <c r="G18" s="32">
        <v>50</v>
      </c>
      <c r="H18" s="32" t="s">
        <v>202</v>
      </c>
      <c r="I18" s="91">
        <v>15190</v>
      </c>
      <c r="J18" s="38">
        <v>7.2</v>
      </c>
      <c r="K18" s="38">
        <v>6.4</v>
      </c>
      <c r="L18" s="38">
        <v>15.8</v>
      </c>
      <c r="M18" s="38">
        <v>12.4</v>
      </c>
      <c r="N18" s="38">
        <v>2.7</v>
      </c>
      <c r="O18" s="38" t="s">
        <v>202</v>
      </c>
      <c r="P18" s="92">
        <v>44.7</v>
      </c>
      <c r="Q18" s="32">
        <v>1054</v>
      </c>
      <c r="R18" s="32">
        <v>638</v>
      </c>
      <c r="S18" s="32">
        <v>749</v>
      </c>
      <c r="T18" s="32">
        <v>322</v>
      </c>
      <c r="U18" s="32">
        <v>47</v>
      </c>
      <c r="V18" s="32" t="s">
        <v>202</v>
      </c>
      <c r="W18" s="91">
        <v>2818</v>
      </c>
    </row>
    <row r="19" spans="1:23" s="86" customFormat="1" ht="12.75" customHeight="1" x14ac:dyDescent="0.2">
      <c r="A19" s="1"/>
      <c r="B19" s="34" t="s">
        <v>104</v>
      </c>
      <c r="C19" s="32">
        <v>7440</v>
      </c>
      <c r="D19" s="32">
        <v>2170</v>
      </c>
      <c r="E19" s="32">
        <v>1720</v>
      </c>
      <c r="F19" s="32">
        <v>520</v>
      </c>
      <c r="G19" s="32">
        <v>50</v>
      </c>
      <c r="H19" s="32">
        <v>10</v>
      </c>
      <c r="I19" s="91">
        <v>11910</v>
      </c>
      <c r="J19" s="38">
        <v>6.5</v>
      </c>
      <c r="K19" s="38">
        <v>5</v>
      </c>
      <c r="L19" s="38">
        <v>11.5</v>
      </c>
      <c r="M19" s="38">
        <v>10.199999999999999</v>
      </c>
      <c r="N19" s="38">
        <v>2.5</v>
      </c>
      <c r="O19" s="38">
        <v>0.4</v>
      </c>
      <c r="P19" s="92">
        <v>36</v>
      </c>
      <c r="Q19" s="32">
        <v>839</v>
      </c>
      <c r="R19" s="32">
        <v>464</v>
      </c>
      <c r="S19" s="32">
        <v>531</v>
      </c>
      <c r="T19" s="32">
        <v>262</v>
      </c>
      <c r="U19" s="32">
        <v>45</v>
      </c>
      <c r="V19" s="32">
        <v>12</v>
      </c>
      <c r="W19" s="91">
        <v>2152</v>
      </c>
    </row>
    <row r="20" spans="1:23" s="86" customFormat="1" ht="25.5" customHeight="1" x14ac:dyDescent="0.2">
      <c r="A20" s="1"/>
      <c r="B20" s="34" t="s">
        <v>203</v>
      </c>
      <c r="C20" s="32">
        <v>4020</v>
      </c>
      <c r="D20" s="32">
        <v>1210</v>
      </c>
      <c r="E20" s="32">
        <v>790</v>
      </c>
      <c r="F20" s="32">
        <v>230</v>
      </c>
      <c r="G20" s="32">
        <v>30</v>
      </c>
      <c r="H20" s="32" t="s">
        <v>202</v>
      </c>
      <c r="I20" s="91">
        <v>6280</v>
      </c>
      <c r="J20" s="38">
        <v>3</v>
      </c>
      <c r="K20" s="38">
        <v>2.6</v>
      </c>
      <c r="L20" s="38">
        <v>5.2</v>
      </c>
      <c r="M20" s="38">
        <v>4.3</v>
      </c>
      <c r="N20" s="38">
        <v>1.7</v>
      </c>
      <c r="O20" s="38" t="s">
        <v>202</v>
      </c>
      <c r="P20" s="92">
        <v>17.2</v>
      </c>
      <c r="Q20" s="32">
        <v>445</v>
      </c>
      <c r="R20" s="32">
        <v>258</v>
      </c>
      <c r="S20" s="32">
        <v>242</v>
      </c>
      <c r="T20" s="32">
        <v>114</v>
      </c>
      <c r="U20" s="32">
        <v>26</v>
      </c>
      <c r="V20" s="32" t="s">
        <v>202</v>
      </c>
      <c r="W20" s="91">
        <v>1090</v>
      </c>
    </row>
    <row r="21" spans="1:23" s="86" customFormat="1" ht="12.75" customHeight="1" x14ac:dyDescent="0.2">
      <c r="A21" s="1"/>
      <c r="B21" s="34" t="s">
        <v>204</v>
      </c>
      <c r="C21" s="32">
        <v>5780</v>
      </c>
      <c r="D21" s="32">
        <v>1970</v>
      </c>
      <c r="E21" s="32">
        <v>1680</v>
      </c>
      <c r="F21" s="32">
        <v>490</v>
      </c>
      <c r="G21" s="32">
        <v>50</v>
      </c>
      <c r="H21" s="32" t="s">
        <v>202</v>
      </c>
      <c r="I21" s="91">
        <v>9970</v>
      </c>
      <c r="J21" s="38">
        <v>5.2</v>
      </c>
      <c r="K21" s="38">
        <v>2.6</v>
      </c>
      <c r="L21" s="38">
        <v>8.3000000000000007</v>
      </c>
      <c r="M21" s="38">
        <v>9.1</v>
      </c>
      <c r="N21" s="38">
        <v>2.5</v>
      </c>
      <c r="O21" s="38" t="s">
        <v>202</v>
      </c>
      <c r="P21" s="92">
        <v>28</v>
      </c>
      <c r="Q21" s="32">
        <v>671</v>
      </c>
      <c r="R21" s="32">
        <v>422</v>
      </c>
      <c r="S21" s="32">
        <v>521</v>
      </c>
      <c r="T21" s="32">
        <v>254</v>
      </c>
      <c r="U21" s="32">
        <v>44</v>
      </c>
      <c r="V21" s="32" t="s">
        <v>202</v>
      </c>
      <c r="W21" s="91">
        <v>1922</v>
      </c>
    </row>
    <row r="22" spans="1:23" s="86" customFormat="1" ht="12.75" customHeight="1" x14ac:dyDescent="0.2">
      <c r="A22" s="1"/>
      <c r="B22" s="34" t="s">
        <v>205</v>
      </c>
      <c r="C22" s="32">
        <v>8870</v>
      </c>
      <c r="D22" s="32">
        <v>3530</v>
      </c>
      <c r="E22" s="32">
        <v>3280</v>
      </c>
      <c r="F22" s="32">
        <v>1010</v>
      </c>
      <c r="G22" s="32">
        <v>110</v>
      </c>
      <c r="H22" s="32">
        <v>10</v>
      </c>
      <c r="I22" s="91">
        <v>16810</v>
      </c>
      <c r="J22" s="38">
        <v>8</v>
      </c>
      <c r="K22" s="38">
        <v>3.9</v>
      </c>
      <c r="L22" s="38">
        <v>15.7</v>
      </c>
      <c r="M22" s="38">
        <v>18.5</v>
      </c>
      <c r="N22" s="38">
        <v>5.8</v>
      </c>
      <c r="O22" s="38">
        <v>0.7</v>
      </c>
      <c r="P22" s="92">
        <v>52.5</v>
      </c>
      <c r="Q22" s="32">
        <v>1047</v>
      </c>
      <c r="R22" s="32">
        <v>759</v>
      </c>
      <c r="S22" s="32">
        <v>1020</v>
      </c>
      <c r="T22" s="32">
        <v>518</v>
      </c>
      <c r="U22" s="32">
        <v>99</v>
      </c>
      <c r="V22" s="32">
        <v>23</v>
      </c>
      <c r="W22" s="91">
        <v>3467</v>
      </c>
    </row>
    <row r="23" spans="1:23" s="86" customFormat="1" ht="12.75" customHeight="1" x14ac:dyDescent="0.2">
      <c r="A23" s="1"/>
      <c r="B23" s="34" t="s">
        <v>206</v>
      </c>
      <c r="C23" s="32">
        <v>7760</v>
      </c>
      <c r="D23" s="32">
        <v>3050</v>
      </c>
      <c r="E23" s="32">
        <v>3080</v>
      </c>
      <c r="F23" s="32">
        <v>1110</v>
      </c>
      <c r="G23" s="32">
        <v>120</v>
      </c>
      <c r="H23" s="32">
        <v>10</v>
      </c>
      <c r="I23" s="91">
        <v>15130</v>
      </c>
      <c r="J23" s="38">
        <v>9.8000000000000007</v>
      </c>
      <c r="K23" s="38">
        <v>4.7</v>
      </c>
      <c r="L23" s="38">
        <v>15.2</v>
      </c>
      <c r="M23" s="38">
        <v>21.4</v>
      </c>
      <c r="N23" s="38">
        <v>5.9</v>
      </c>
      <c r="O23" s="38">
        <v>0.5</v>
      </c>
      <c r="P23" s="92">
        <v>57.6</v>
      </c>
      <c r="Q23" s="32">
        <v>910</v>
      </c>
      <c r="R23" s="32">
        <v>656</v>
      </c>
      <c r="S23" s="32">
        <v>962</v>
      </c>
      <c r="T23" s="32">
        <v>571</v>
      </c>
      <c r="U23" s="32">
        <v>110</v>
      </c>
      <c r="V23" s="32">
        <v>44</v>
      </c>
      <c r="W23" s="91">
        <v>3253</v>
      </c>
    </row>
    <row r="24" spans="1:23" s="86" customFormat="1" ht="25.5" customHeight="1" x14ac:dyDescent="0.2">
      <c r="A24" s="1"/>
      <c r="B24" s="34" t="s">
        <v>207</v>
      </c>
      <c r="C24" s="32">
        <v>8540</v>
      </c>
      <c r="D24" s="32">
        <v>3850</v>
      </c>
      <c r="E24" s="32">
        <v>4030</v>
      </c>
      <c r="F24" s="32">
        <v>1300</v>
      </c>
      <c r="G24" s="32">
        <v>130</v>
      </c>
      <c r="H24" s="32">
        <v>10</v>
      </c>
      <c r="I24" s="91">
        <v>17860</v>
      </c>
      <c r="J24" s="38">
        <v>11.1</v>
      </c>
      <c r="K24" s="38">
        <v>5.7</v>
      </c>
      <c r="L24" s="38">
        <v>20</v>
      </c>
      <c r="M24" s="38">
        <v>24.1</v>
      </c>
      <c r="N24" s="38">
        <v>7</v>
      </c>
      <c r="O24" s="38">
        <v>1.6</v>
      </c>
      <c r="P24" s="92">
        <v>69.5</v>
      </c>
      <c r="Q24" s="32">
        <v>1026</v>
      </c>
      <c r="R24" s="32">
        <v>828</v>
      </c>
      <c r="S24" s="32">
        <v>1258</v>
      </c>
      <c r="T24" s="32">
        <v>659</v>
      </c>
      <c r="U24" s="32">
        <v>120</v>
      </c>
      <c r="V24" s="32">
        <v>18</v>
      </c>
      <c r="W24" s="91">
        <v>3910</v>
      </c>
    </row>
    <row r="25" spans="1:23" s="86" customFormat="1" ht="26.85" customHeight="1" x14ac:dyDescent="0.2">
      <c r="A25" s="10" t="s">
        <v>110</v>
      </c>
      <c r="B25" s="10"/>
      <c r="C25" s="87"/>
      <c r="D25" s="87"/>
      <c r="E25" s="87"/>
      <c r="F25" s="87"/>
      <c r="G25" s="87"/>
      <c r="H25" s="87"/>
      <c r="I25" s="88"/>
      <c r="J25" s="89"/>
      <c r="K25" s="89"/>
      <c r="L25" s="89"/>
      <c r="M25" s="89"/>
      <c r="N25" s="89"/>
      <c r="O25" s="89"/>
      <c r="P25" s="90"/>
      <c r="Q25" s="87"/>
      <c r="R25" s="87"/>
      <c r="S25" s="87"/>
      <c r="T25" s="87"/>
      <c r="U25" s="87"/>
      <c r="V25" s="87"/>
      <c r="W25" s="88"/>
    </row>
    <row r="26" spans="1:23" s="86" customFormat="1" x14ac:dyDescent="0.2">
      <c r="A26" s="1"/>
      <c r="B26" s="63" t="s">
        <v>111</v>
      </c>
      <c r="C26" s="32">
        <v>2690</v>
      </c>
      <c r="D26" s="32">
        <v>660</v>
      </c>
      <c r="E26" s="32">
        <v>440</v>
      </c>
      <c r="F26" s="32">
        <v>100</v>
      </c>
      <c r="G26" s="32" t="s">
        <v>202</v>
      </c>
      <c r="H26" s="32" t="s">
        <v>202</v>
      </c>
      <c r="I26" s="91">
        <v>3900</v>
      </c>
      <c r="J26" s="38">
        <v>2.2999999999999998</v>
      </c>
      <c r="K26" s="38">
        <v>1.4</v>
      </c>
      <c r="L26" s="38">
        <v>3</v>
      </c>
      <c r="M26" s="38">
        <v>1.9</v>
      </c>
      <c r="N26" s="38" t="s">
        <v>202</v>
      </c>
      <c r="O26" s="38" t="s">
        <v>202</v>
      </c>
      <c r="P26" s="92">
        <v>8.8000000000000007</v>
      </c>
      <c r="Q26" s="32">
        <v>307</v>
      </c>
      <c r="R26" s="32">
        <v>139</v>
      </c>
      <c r="S26" s="32">
        <v>137</v>
      </c>
      <c r="T26" s="32">
        <v>51</v>
      </c>
      <c r="U26" s="32" t="s">
        <v>202</v>
      </c>
      <c r="V26" s="32" t="s">
        <v>202</v>
      </c>
      <c r="W26" s="91">
        <v>639</v>
      </c>
    </row>
    <row r="27" spans="1:23" x14ac:dyDescent="0.2">
      <c r="A27" s="1"/>
      <c r="B27" s="63" t="s">
        <v>112</v>
      </c>
      <c r="C27" s="32">
        <v>2970</v>
      </c>
      <c r="D27" s="32">
        <v>710</v>
      </c>
      <c r="E27" s="32">
        <v>540</v>
      </c>
      <c r="F27" s="32">
        <v>130</v>
      </c>
      <c r="G27" s="32">
        <v>10</v>
      </c>
      <c r="H27" s="32" t="s">
        <v>202</v>
      </c>
      <c r="I27" s="91">
        <v>4360</v>
      </c>
      <c r="J27" s="38">
        <v>2.2999999999999998</v>
      </c>
      <c r="K27" s="38">
        <v>1.5</v>
      </c>
      <c r="L27" s="38">
        <v>3.5</v>
      </c>
      <c r="M27" s="38">
        <v>2.4</v>
      </c>
      <c r="N27" s="38">
        <v>0.3</v>
      </c>
      <c r="O27" s="38" t="s">
        <v>202</v>
      </c>
      <c r="P27" s="92">
        <v>9.9</v>
      </c>
      <c r="Q27" s="32">
        <v>335</v>
      </c>
      <c r="R27" s="32">
        <v>150</v>
      </c>
      <c r="S27" s="32">
        <v>165</v>
      </c>
      <c r="T27" s="32">
        <v>63</v>
      </c>
      <c r="U27" s="32">
        <v>8</v>
      </c>
      <c r="V27" s="32" t="s">
        <v>202</v>
      </c>
      <c r="W27" s="91">
        <v>722</v>
      </c>
    </row>
    <row r="28" spans="1:23" x14ac:dyDescent="0.2">
      <c r="A28" s="1"/>
      <c r="B28" s="63" t="s">
        <v>113</v>
      </c>
      <c r="C28" s="32">
        <v>3090</v>
      </c>
      <c r="D28" s="32">
        <v>1000</v>
      </c>
      <c r="E28" s="32">
        <v>690</v>
      </c>
      <c r="F28" s="32">
        <v>190</v>
      </c>
      <c r="G28" s="32">
        <v>10</v>
      </c>
      <c r="H28" s="32" t="s">
        <v>202</v>
      </c>
      <c r="I28" s="91">
        <v>4990</v>
      </c>
      <c r="J28" s="38">
        <v>2.4</v>
      </c>
      <c r="K28" s="38">
        <v>2</v>
      </c>
      <c r="L28" s="38">
        <v>4.4000000000000004</v>
      </c>
      <c r="M28" s="38">
        <v>3.3</v>
      </c>
      <c r="N28" s="38">
        <v>0.3</v>
      </c>
      <c r="O28" s="38" t="s">
        <v>202</v>
      </c>
      <c r="P28" s="92">
        <v>12.7</v>
      </c>
      <c r="Q28" s="32">
        <v>353</v>
      </c>
      <c r="R28" s="32">
        <v>214</v>
      </c>
      <c r="S28" s="32">
        <v>214</v>
      </c>
      <c r="T28" s="32">
        <v>94</v>
      </c>
      <c r="U28" s="32">
        <v>8</v>
      </c>
      <c r="V28" s="32" t="s">
        <v>202</v>
      </c>
      <c r="W28" s="91">
        <v>898</v>
      </c>
    </row>
    <row r="29" spans="1:23" x14ac:dyDescent="0.2">
      <c r="A29" s="1"/>
      <c r="B29" s="63" t="s">
        <v>114</v>
      </c>
      <c r="C29" s="32">
        <v>3080</v>
      </c>
      <c r="D29" s="32">
        <v>880</v>
      </c>
      <c r="E29" s="32">
        <v>710</v>
      </c>
      <c r="F29" s="32">
        <v>180</v>
      </c>
      <c r="G29" s="32">
        <v>10</v>
      </c>
      <c r="H29" s="32" t="s">
        <v>202</v>
      </c>
      <c r="I29" s="91">
        <v>4860</v>
      </c>
      <c r="J29" s="38">
        <v>2.4</v>
      </c>
      <c r="K29" s="38">
        <v>1.9</v>
      </c>
      <c r="L29" s="38">
        <v>4.7</v>
      </c>
      <c r="M29" s="38">
        <v>3.4</v>
      </c>
      <c r="N29" s="38">
        <v>0.6</v>
      </c>
      <c r="O29" s="38" t="s">
        <v>202</v>
      </c>
      <c r="P29" s="92">
        <v>13</v>
      </c>
      <c r="Q29" s="32">
        <v>353</v>
      </c>
      <c r="R29" s="32">
        <v>187</v>
      </c>
      <c r="S29" s="32">
        <v>219</v>
      </c>
      <c r="T29" s="32">
        <v>91</v>
      </c>
      <c r="U29" s="32">
        <v>12</v>
      </c>
      <c r="V29" s="32" t="s">
        <v>202</v>
      </c>
      <c r="W29" s="91">
        <v>863</v>
      </c>
    </row>
    <row r="30" spans="1:23" s="86" customFormat="1" x14ac:dyDescent="0.2">
      <c r="A30" s="1"/>
      <c r="B30" s="63" t="s">
        <v>115</v>
      </c>
      <c r="C30" s="32">
        <v>3380</v>
      </c>
      <c r="D30" s="32">
        <v>1040</v>
      </c>
      <c r="E30" s="32">
        <v>780</v>
      </c>
      <c r="F30" s="32">
        <v>250</v>
      </c>
      <c r="G30" s="32">
        <v>10</v>
      </c>
      <c r="H30" s="32" t="s">
        <v>202</v>
      </c>
      <c r="I30" s="91">
        <v>5460</v>
      </c>
      <c r="J30" s="38">
        <v>2.5</v>
      </c>
      <c r="K30" s="38">
        <v>2.1</v>
      </c>
      <c r="L30" s="38">
        <v>5.0999999999999996</v>
      </c>
      <c r="M30" s="38">
        <v>4.7</v>
      </c>
      <c r="N30" s="38">
        <v>0.5</v>
      </c>
      <c r="O30" s="38" t="s">
        <v>202</v>
      </c>
      <c r="P30" s="92">
        <v>14.8</v>
      </c>
      <c r="Q30" s="32">
        <v>393</v>
      </c>
      <c r="R30" s="32">
        <v>221</v>
      </c>
      <c r="S30" s="32">
        <v>243</v>
      </c>
      <c r="T30" s="32">
        <v>124</v>
      </c>
      <c r="U30" s="32">
        <v>10</v>
      </c>
      <c r="V30" s="32" t="s">
        <v>202</v>
      </c>
      <c r="W30" s="91">
        <v>992</v>
      </c>
    </row>
    <row r="31" spans="1:23" x14ac:dyDescent="0.2">
      <c r="A31" s="1"/>
      <c r="B31" s="63" t="s">
        <v>116</v>
      </c>
      <c r="C31" s="32">
        <v>2750</v>
      </c>
      <c r="D31" s="32">
        <v>890</v>
      </c>
      <c r="E31" s="32">
        <v>680</v>
      </c>
      <c r="F31" s="32">
        <v>200</v>
      </c>
      <c r="G31" s="32">
        <v>20</v>
      </c>
      <c r="H31" s="32" t="s">
        <v>202</v>
      </c>
      <c r="I31" s="91">
        <v>4540</v>
      </c>
      <c r="J31" s="38">
        <v>1.9</v>
      </c>
      <c r="K31" s="38">
        <v>1.8</v>
      </c>
      <c r="L31" s="38">
        <v>4.4000000000000004</v>
      </c>
      <c r="M31" s="38">
        <v>3.7</v>
      </c>
      <c r="N31" s="38">
        <v>1.1000000000000001</v>
      </c>
      <c r="O31" s="38" t="s">
        <v>202</v>
      </c>
      <c r="P31" s="92">
        <v>13.1</v>
      </c>
      <c r="Q31" s="32">
        <v>314</v>
      </c>
      <c r="R31" s="32">
        <v>190</v>
      </c>
      <c r="S31" s="32">
        <v>210</v>
      </c>
      <c r="T31" s="32">
        <v>103</v>
      </c>
      <c r="U31" s="32">
        <v>18</v>
      </c>
      <c r="V31" s="32" t="s">
        <v>202</v>
      </c>
      <c r="W31" s="91">
        <v>834</v>
      </c>
    </row>
    <row r="32" spans="1:23" s="1" customFormat="1" x14ac:dyDescent="0.2">
      <c r="B32" s="63" t="s">
        <v>117</v>
      </c>
      <c r="C32" s="32">
        <v>3180</v>
      </c>
      <c r="D32" s="32">
        <v>950</v>
      </c>
      <c r="E32" s="32">
        <v>700</v>
      </c>
      <c r="F32" s="32">
        <v>200</v>
      </c>
      <c r="G32" s="32">
        <v>20</v>
      </c>
      <c r="H32" s="32" t="s">
        <v>202</v>
      </c>
      <c r="I32" s="91">
        <v>5050</v>
      </c>
      <c r="J32" s="38">
        <v>2.4</v>
      </c>
      <c r="K32" s="38">
        <v>2.1</v>
      </c>
      <c r="L32" s="38">
        <v>4.7</v>
      </c>
      <c r="M32" s="38">
        <v>4</v>
      </c>
      <c r="N32" s="38">
        <v>0.8</v>
      </c>
      <c r="O32" s="38" t="s">
        <v>202</v>
      </c>
      <c r="P32" s="92">
        <v>14.2</v>
      </c>
      <c r="Q32" s="32">
        <v>366</v>
      </c>
      <c r="R32" s="32">
        <v>204</v>
      </c>
      <c r="S32" s="32">
        <v>216</v>
      </c>
      <c r="T32" s="32">
        <v>102</v>
      </c>
      <c r="U32" s="32">
        <v>15</v>
      </c>
      <c r="V32" s="32" t="s">
        <v>202</v>
      </c>
      <c r="W32" s="91">
        <v>908</v>
      </c>
    </row>
    <row r="33" spans="2:23" s="1" customFormat="1" x14ac:dyDescent="0.2">
      <c r="B33" s="63" t="s">
        <v>118</v>
      </c>
      <c r="C33" s="32">
        <v>3640</v>
      </c>
      <c r="D33" s="32">
        <v>1040</v>
      </c>
      <c r="E33" s="32">
        <v>860</v>
      </c>
      <c r="F33" s="32">
        <v>220</v>
      </c>
      <c r="G33" s="32">
        <v>30</v>
      </c>
      <c r="H33" s="32" t="s">
        <v>202</v>
      </c>
      <c r="I33" s="91">
        <v>5790</v>
      </c>
      <c r="J33" s="38">
        <v>2.7</v>
      </c>
      <c r="K33" s="38">
        <v>2</v>
      </c>
      <c r="L33" s="38">
        <v>5.7</v>
      </c>
      <c r="M33" s="38">
        <v>4.4000000000000004</v>
      </c>
      <c r="N33" s="38">
        <v>1.4</v>
      </c>
      <c r="O33" s="38" t="s">
        <v>202</v>
      </c>
      <c r="P33" s="92">
        <v>16.3</v>
      </c>
      <c r="Q33" s="32">
        <v>423</v>
      </c>
      <c r="R33" s="32">
        <v>222</v>
      </c>
      <c r="S33" s="32">
        <v>265</v>
      </c>
      <c r="T33" s="32">
        <v>111</v>
      </c>
      <c r="U33" s="32">
        <v>26</v>
      </c>
      <c r="V33" s="32" t="s">
        <v>202</v>
      </c>
      <c r="W33" s="91">
        <v>1051</v>
      </c>
    </row>
    <row r="34" spans="2:23" s="1" customFormat="1" x14ac:dyDescent="0.2">
      <c r="B34" s="63" t="s">
        <v>119</v>
      </c>
      <c r="C34" s="32">
        <v>3040</v>
      </c>
      <c r="D34" s="32">
        <v>970</v>
      </c>
      <c r="E34" s="32">
        <v>720</v>
      </c>
      <c r="F34" s="32">
        <v>200</v>
      </c>
      <c r="G34" s="32">
        <v>10</v>
      </c>
      <c r="H34" s="32" t="s">
        <v>202</v>
      </c>
      <c r="I34" s="91">
        <v>4930</v>
      </c>
      <c r="J34" s="38">
        <v>2.2000000000000002</v>
      </c>
      <c r="K34" s="38">
        <v>1.9</v>
      </c>
      <c r="L34" s="38">
        <v>4.5999999999999996</v>
      </c>
      <c r="M34" s="38">
        <v>3.5</v>
      </c>
      <c r="N34" s="38">
        <v>0.5</v>
      </c>
      <c r="O34" s="38" t="s">
        <v>202</v>
      </c>
      <c r="P34" s="92">
        <v>13</v>
      </c>
      <c r="Q34" s="32">
        <v>354</v>
      </c>
      <c r="R34" s="32">
        <v>207</v>
      </c>
      <c r="S34" s="32">
        <v>222</v>
      </c>
      <c r="T34" s="32">
        <v>94</v>
      </c>
      <c r="U34" s="32">
        <v>10</v>
      </c>
      <c r="V34" s="32" t="s">
        <v>202</v>
      </c>
      <c r="W34" s="91">
        <v>890</v>
      </c>
    </row>
    <row r="35" spans="2:23" s="1" customFormat="1" x14ac:dyDescent="0.2">
      <c r="B35" s="63" t="s">
        <v>120</v>
      </c>
      <c r="C35" s="32">
        <v>2350</v>
      </c>
      <c r="D35" s="32">
        <v>610</v>
      </c>
      <c r="E35" s="32">
        <v>470</v>
      </c>
      <c r="F35" s="32">
        <v>130</v>
      </c>
      <c r="G35" s="32">
        <v>20</v>
      </c>
      <c r="H35" s="32" t="s">
        <v>202</v>
      </c>
      <c r="I35" s="91">
        <v>3590</v>
      </c>
      <c r="J35" s="38">
        <v>2</v>
      </c>
      <c r="K35" s="38">
        <v>1.4</v>
      </c>
      <c r="L35" s="38">
        <v>3.2</v>
      </c>
      <c r="M35" s="38">
        <v>2.5</v>
      </c>
      <c r="N35" s="38">
        <v>1</v>
      </c>
      <c r="O35" s="38" t="s">
        <v>202</v>
      </c>
      <c r="P35" s="92">
        <v>10</v>
      </c>
      <c r="Q35" s="32">
        <v>264</v>
      </c>
      <c r="R35" s="32">
        <v>130</v>
      </c>
      <c r="S35" s="32">
        <v>146</v>
      </c>
      <c r="T35" s="32">
        <v>66</v>
      </c>
      <c r="U35" s="32">
        <v>17</v>
      </c>
      <c r="V35" s="32" t="s">
        <v>202</v>
      </c>
      <c r="W35" s="91">
        <v>625</v>
      </c>
    </row>
    <row r="36" spans="2:23" s="1" customFormat="1" x14ac:dyDescent="0.2">
      <c r="B36" s="63" t="s">
        <v>121</v>
      </c>
      <c r="C36" s="32">
        <v>2570</v>
      </c>
      <c r="D36" s="32">
        <v>660</v>
      </c>
      <c r="E36" s="32">
        <v>500</v>
      </c>
      <c r="F36" s="32">
        <v>130</v>
      </c>
      <c r="G36" s="32">
        <v>10</v>
      </c>
      <c r="H36" s="32" t="s">
        <v>202</v>
      </c>
      <c r="I36" s="91">
        <v>3870</v>
      </c>
      <c r="J36" s="38">
        <v>2.1</v>
      </c>
      <c r="K36" s="38">
        <v>1.5</v>
      </c>
      <c r="L36" s="38">
        <v>3.2</v>
      </c>
      <c r="M36" s="38">
        <v>2.4</v>
      </c>
      <c r="N36" s="38">
        <v>0.4</v>
      </c>
      <c r="O36" s="38" t="s">
        <v>202</v>
      </c>
      <c r="P36" s="92">
        <v>9.6</v>
      </c>
      <c r="Q36" s="32">
        <v>289</v>
      </c>
      <c r="R36" s="32">
        <v>142</v>
      </c>
      <c r="S36" s="32">
        <v>152</v>
      </c>
      <c r="T36" s="32">
        <v>67</v>
      </c>
      <c r="U36" s="32">
        <v>9</v>
      </c>
      <c r="V36" s="32" t="s">
        <v>202</v>
      </c>
      <c r="W36" s="91">
        <v>659</v>
      </c>
    </row>
    <row r="37" spans="2:23" s="1" customFormat="1" x14ac:dyDescent="0.2">
      <c r="B37" s="63" t="s">
        <v>122</v>
      </c>
      <c r="C37" s="32">
        <v>2870</v>
      </c>
      <c r="D37" s="32">
        <v>780</v>
      </c>
      <c r="E37" s="32">
        <v>600</v>
      </c>
      <c r="F37" s="32">
        <v>160</v>
      </c>
      <c r="G37" s="32">
        <v>10</v>
      </c>
      <c r="H37" s="32" t="s">
        <v>202</v>
      </c>
      <c r="I37" s="91">
        <v>4410</v>
      </c>
      <c r="J37" s="38">
        <v>2.2000000000000002</v>
      </c>
      <c r="K37" s="38">
        <v>1.6</v>
      </c>
      <c r="L37" s="38">
        <v>4.2</v>
      </c>
      <c r="M37" s="38">
        <v>2.7</v>
      </c>
      <c r="N37" s="38">
        <v>0.4</v>
      </c>
      <c r="O37" s="38" t="s">
        <v>202</v>
      </c>
      <c r="P37" s="92">
        <v>11.1</v>
      </c>
      <c r="Q37" s="32">
        <v>317</v>
      </c>
      <c r="R37" s="32">
        <v>166</v>
      </c>
      <c r="S37" s="32">
        <v>187</v>
      </c>
      <c r="T37" s="32">
        <v>77</v>
      </c>
      <c r="U37" s="32">
        <v>7</v>
      </c>
      <c r="V37" s="32" t="s">
        <v>202</v>
      </c>
      <c r="W37" s="91">
        <v>755</v>
      </c>
    </row>
    <row r="38" spans="2:23" s="1" customFormat="1" ht="26.85" customHeight="1" x14ac:dyDescent="0.2">
      <c r="B38" s="63" t="s">
        <v>123</v>
      </c>
      <c r="C38" s="32">
        <v>2580</v>
      </c>
      <c r="D38" s="32">
        <v>720</v>
      </c>
      <c r="E38" s="32">
        <v>560</v>
      </c>
      <c r="F38" s="32">
        <v>150</v>
      </c>
      <c r="G38" s="32">
        <v>10</v>
      </c>
      <c r="H38" s="32">
        <v>10</v>
      </c>
      <c r="I38" s="91">
        <v>4020</v>
      </c>
      <c r="J38" s="38">
        <v>2.1</v>
      </c>
      <c r="K38" s="38">
        <v>1.4</v>
      </c>
      <c r="L38" s="38">
        <v>3.5</v>
      </c>
      <c r="M38" s="38">
        <v>2.7</v>
      </c>
      <c r="N38" s="38">
        <v>0.2</v>
      </c>
      <c r="O38" s="38" t="s">
        <v>202</v>
      </c>
      <c r="P38" s="92">
        <v>10.1</v>
      </c>
      <c r="Q38" s="32">
        <v>294</v>
      </c>
      <c r="R38" s="32">
        <v>152</v>
      </c>
      <c r="S38" s="32">
        <v>171</v>
      </c>
      <c r="T38" s="32">
        <v>75</v>
      </c>
      <c r="U38" s="32">
        <v>7</v>
      </c>
      <c r="V38" s="32">
        <v>41</v>
      </c>
      <c r="W38" s="91">
        <v>739</v>
      </c>
    </row>
    <row r="39" spans="2:23" s="1" customFormat="1" x14ac:dyDescent="0.2">
      <c r="B39" s="63" t="s">
        <v>124</v>
      </c>
      <c r="C39" s="32">
        <v>2950</v>
      </c>
      <c r="D39" s="32">
        <v>820</v>
      </c>
      <c r="E39" s="32">
        <v>640</v>
      </c>
      <c r="F39" s="32">
        <v>140</v>
      </c>
      <c r="G39" s="32">
        <v>20</v>
      </c>
      <c r="H39" s="32" t="s">
        <v>202</v>
      </c>
      <c r="I39" s="91">
        <v>4560</v>
      </c>
      <c r="J39" s="38">
        <v>2.4</v>
      </c>
      <c r="K39" s="38">
        <v>1.6</v>
      </c>
      <c r="L39" s="38">
        <v>4.2</v>
      </c>
      <c r="M39" s="38">
        <v>2.7</v>
      </c>
      <c r="N39" s="38">
        <v>0.9</v>
      </c>
      <c r="O39" s="38" t="s">
        <v>202</v>
      </c>
      <c r="P39" s="92">
        <v>11.8</v>
      </c>
      <c r="Q39" s="32">
        <v>336</v>
      </c>
      <c r="R39" s="32">
        <v>174</v>
      </c>
      <c r="S39" s="32">
        <v>197</v>
      </c>
      <c r="T39" s="32">
        <v>71</v>
      </c>
      <c r="U39" s="32">
        <v>16</v>
      </c>
      <c r="V39" s="32" t="s">
        <v>202</v>
      </c>
      <c r="W39" s="91">
        <v>796</v>
      </c>
    </row>
    <row r="40" spans="2:23" s="1" customFormat="1" x14ac:dyDescent="0.2">
      <c r="B40" s="63" t="s">
        <v>125</v>
      </c>
      <c r="C40" s="32">
        <v>2820</v>
      </c>
      <c r="D40" s="32">
        <v>910</v>
      </c>
      <c r="E40" s="32">
        <v>760</v>
      </c>
      <c r="F40" s="32">
        <v>170</v>
      </c>
      <c r="G40" s="32">
        <v>10</v>
      </c>
      <c r="H40" s="32" t="s">
        <v>202</v>
      </c>
      <c r="I40" s="91">
        <v>4670</v>
      </c>
      <c r="J40" s="38">
        <v>2.1</v>
      </c>
      <c r="K40" s="38">
        <v>2</v>
      </c>
      <c r="L40" s="38">
        <v>4.8</v>
      </c>
      <c r="M40" s="38">
        <v>3.2</v>
      </c>
      <c r="N40" s="38">
        <v>0.6</v>
      </c>
      <c r="O40" s="38" t="s">
        <v>202</v>
      </c>
      <c r="P40" s="92">
        <v>12.7</v>
      </c>
      <c r="Q40" s="32">
        <v>330</v>
      </c>
      <c r="R40" s="32">
        <v>195</v>
      </c>
      <c r="S40" s="32">
        <v>232</v>
      </c>
      <c r="T40" s="32">
        <v>85</v>
      </c>
      <c r="U40" s="32">
        <v>10</v>
      </c>
      <c r="V40" s="32" t="s">
        <v>202</v>
      </c>
      <c r="W40" s="91">
        <v>852</v>
      </c>
    </row>
    <row r="41" spans="2:23" s="1" customFormat="1" x14ac:dyDescent="0.2">
      <c r="B41" s="63" t="s">
        <v>126</v>
      </c>
      <c r="C41" s="32">
        <v>3110</v>
      </c>
      <c r="D41" s="32">
        <v>970</v>
      </c>
      <c r="E41" s="32">
        <v>720</v>
      </c>
      <c r="F41" s="32">
        <v>200</v>
      </c>
      <c r="G41" s="32">
        <v>10</v>
      </c>
      <c r="H41" s="32" t="s">
        <v>202</v>
      </c>
      <c r="I41" s="91">
        <v>5020</v>
      </c>
      <c r="J41" s="38">
        <v>2.5</v>
      </c>
      <c r="K41" s="38">
        <v>2.1</v>
      </c>
      <c r="L41" s="38">
        <v>4.9000000000000004</v>
      </c>
      <c r="M41" s="38">
        <v>3.9</v>
      </c>
      <c r="N41" s="38">
        <v>0.5</v>
      </c>
      <c r="O41" s="38" t="s">
        <v>202</v>
      </c>
      <c r="P41" s="92">
        <v>13.8</v>
      </c>
      <c r="Q41" s="32">
        <v>361</v>
      </c>
      <c r="R41" s="32">
        <v>207</v>
      </c>
      <c r="S41" s="32">
        <v>223</v>
      </c>
      <c r="T41" s="32">
        <v>102</v>
      </c>
      <c r="U41" s="32">
        <v>10</v>
      </c>
      <c r="V41" s="32" t="s">
        <v>202</v>
      </c>
      <c r="W41" s="91">
        <v>904</v>
      </c>
    </row>
    <row r="42" spans="2:23" s="1" customFormat="1" x14ac:dyDescent="0.2">
      <c r="B42" s="63" t="s">
        <v>127</v>
      </c>
      <c r="C42" s="32">
        <v>3150</v>
      </c>
      <c r="D42" s="32">
        <v>1040</v>
      </c>
      <c r="E42" s="32">
        <v>810</v>
      </c>
      <c r="F42" s="32">
        <v>240</v>
      </c>
      <c r="G42" s="32">
        <v>20</v>
      </c>
      <c r="H42" s="32" t="s">
        <v>202</v>
      </c>
      <c r="I42" s="91">
        <v>5270</v>
      </c>
      <c r="J42" s="38">
        <v>2.5</v>
      </c>
      <c r="K42" s="38">
        <v>2.2000000000000002</v>
      </c>
      <c r="L42" s="38">
        <v>5.3</v>
      </c>
      <c r="M42" s="38">
        <v>4.8</v>
      </c>
      <c r="N42" s="38">
        <v>1.2</v>
      </c>
      <c r="O42" s="38" t="s">
        <v>202</v>
      </c>
      <c r="P42" s="92">
        <v>16.3</v>
      </c>
      <c r="Q42" s="32">
        <v>373</v>
      </c>
      <c r="R42" s="32">
        <v>223</v>
      </c>
      <c r="S42" s="32">
        <v>251</v>
      </c>
      <c r="T42" s="32">
        <v>123</v>
      </c>
      <c r="U42" s="32">
        <v>20</v>
      </c>
      <c r="V42" s="32" t="s">
        <v>202</v>
      </c>
      <c r="W42" s="91">
        <v>992</v>
      </c>
    </row>
    <row r="43" spans="2:23" s="1" customFormat="1" x14ac:dyDescent="0.2">
      <c r="B43" s="63" t="s">
        <v>128</v>
      </c>
      <c r="C43" s="32">
        <v>2910</v>
      </c>
      <c r="D43" s="32">
        <v>880</v>
      </c>
      <c r="E43" s="32">
        <v>660</v>
      </c>
      <c r="F43" s="32">
        <v>180</v>
      </c>
      <c r="G43" s="32">
        <v>20</v>
      </c>
      <c r="H43" s="32" t="s">
        <v>202</v>
      </c>
      <c r="I43" s="91">
        <v>4640</v>
      </c>
      <c r="J43" s="38">
        <v>2.2999999999999998</v>
      </c>
      <c r="K43" s="38">
        <v>1.9</v>
      </c>
      <c r="L43" s="38">
        <v>4.3</v>
      </c>
      <c r="M43" s="38">
        <v>3.6</v>
      </c>
      <c r="N43" s="38">
        <v>0.9</v>
      </c>
      <c r="O43" s="38" t="s">
        <v>202</v>
      </c>
      <c r="P43" s="92">
        <v>13</v>
      </c>
      <c r="Q43" s="32">
        <v>337</v>
      </c>
      <c r="R43" s="32">
        <v>186</v>
      </c>
      <c r="S43" s="32">
        <v>203</v>
      </c>
      <c r="T43" s="32">
        <v>92</v>
      </c>
      <c r="U43" s="32">
        <v>16</v>
      </c>
      <c r="V43" s="32" t="s">
        <v>202</v>
      </c>
      <c r="W43" s="91">
        <v>835</v>
      </c>
    </row>
    <row r="44" spans="2:23" s="1" customFormat="1" x14ac:dyDescent="0.2">
      <c r="B44" s="63" t="s">
        <v>129</v>
      </c>
      <c r="C44" s="32">
        <v>3080</v>
      </c>
      <c r="D44" s="32">
        <v>970</v>
      </c>
      <c r="E44" s="32">
        <v>790</v>
      </c>
      <c r="F44" s="32">
        <v>210</v>
      </c>
      <c r="G44" s="32">
        <v>20</v>
      </c>
      <c r="H44" s="32" t="s">
        <v>202</v>
      </c>
      <c r="I44" s="91">
        <v>5060</v>
      </c>
      <c r="J44" s="38">
        <v>2.4</v>
      </c>
      <c r="K44" s="38">
        <v>2.1</v>
      </c>
      <c r="L44" s="38">
        <v>5.0999999999999996</v>
      </c>
      <c r="M44" s="38">
        <v>3.9</v>
      </c>
      <c r="N44" s="38">
        <v>1</v>
      </c>
      <c r="O44" s="38" t="s">
        <v>202</v>
      </c>
      <c r="P44" s="92">
        <v>14.6</v>
      </c>
      <c r="Q44" s="32">
        <v>354</v>
      </c>
      <c r="R44" s="32">
        <v>206</v>
      </c>
      <c r="S44" s="32">
        <v>241</v>
      </c>
      <c r="T44" s="32">
        <v>104</v>
      </c>
      <c r="U44" s="32">
        <v>19</v>
      </c>
      <c r="V44" s="32" t="s">
        <v>202</v>
      </c>
      <c r="W44" s="91">
        <v>926</v>
      </c>
    </row>
    <row r="45" spans="2:23" s="1" customFormat="1" x14ac:dyDescent="0.2">
      <c r="B45" s="63" t="s">
        <v>130</v>
      </c>
      <c r="C45" s="32">
        <v>3050</v>
      </c>
      <c r="D45" s="32">
        <v>1070</v>
      </c>
      <c r="E45" s="32">
        <v>860</v>
      </c>
      <c r="F45" s="32">
        <v>240</v>
      </c>
      <c r="G45" s="32">
        <v>20</v>
      </c>
      <c r="H45" s="32" t="s">
        <v>202</v>
      </c>
      <c r="I45" s="91">
        <v>5230</v>
      </c>
      <c r="J45" s="38">
        <v>2.2999999999999998</v>
      </c>
      <c r="K45" s="38">
        <v>2.2999999999999998</v>
      </c>
      <c r="L45" s="38">
        <v>5.6</v>
      </c>
      <c r="M45" s="38">
        <v>4.5</v>
      </c>
      <c r="N45" s="38">
        <v>1</v>
      </c>
      <c r="O45" s="38" t="s">
        <v>202</v>
      </c>
      <c r="P45" s="92">
        <v>15.9</v>
      </c>
      <c r="Q45" s="32">
        <v>355</v>
      </c>
      <c r="R45" s="32">
        <v>230</v>
      </c>
      <c r="S45" s="32">
        <v>265</v>
      </c>
      <c r="T45" s="32">
        <v>117</v>
      </c>
      <c r="U45" s="32">
        <v>18</v>
      </c>
      <c r="V45" s="32" t="s">
        <v>202</v>
      </c>
      <c r="W45" s="91">
        <v>987</v>
      </c>
    </row>
    <row r="46" spans="2:23" s="1" customFormat="1" x14ac:dyDescent="0.2">
      <c r="B46" s="63" t="s">
        <v>131</v>
      </c>
      <c r="C46" s="32">
        <v>2960</v>
      </c>
      <c r="D46" s="32">
        <v>950</v>
      </c>
      <c r="E46" s="32">
        <v>790</v>
      </c>
      <c r="F46" s="32">
        <v>200</v>
      </c>
      <c r="G46" s="32">
        <v>10</v>
      </c>
      <c r="H46" s="32" t="s">
        <v>202</v>
      </c>
      <c r="I46" s="91">
        <v>4900</v>
      </c>
      <c r="J46" s="38">
        <v>2.4</v>
      </c>
      <c r="K46" s="38">
        <v>2</v>
      </c>
      <c r="L46" s="38">
        <v>5.0999999999999996</v>
      </c>
      <c r="M46" s="38">
        <v>4</v>
      </c>
      <c r="N46" s="38">
        <v>0.6</v>
      </c>
      <c r="O46" s="38" t="s">
        <v>202</v>
      </c>
      <c r="P46" s="92">
        <v>14.2</v>
      </c>
      <c r="Q46" s="32">
        <v>345</v>
      </c>
      <c r="R46" s="32">
        <v>202</v>
      </c>
      <c r="S46" s="32">
        <v>242</v>
      </c>
      <c r="T46" s="32">
        <v>101</v>
      </c>
      <c r="U46" s="32">
        <v>10</v>
      </c>
      <c r="V46" s="32" t="s">
        <v>202</v>
      </c>
      <c r="W46" s="91">
        <v>905</v>
      </c>
    </row>
    <row r="47" spans="2:23" s="1" customFormat="1" x14ac:dyDescent="0.2">
      <c r="B47" s="63" t="s">
        <v>132</v>
      </c>
      <c r="C47" s="32">
        <v>2460</v>
      </c>
      <c r="D47" s="32">
        <v>680</v>
      </c>
      <c r="E47" s="32">
        <v>520</v>
      </c>
      <c r="F47" s="32">
        <v>170</v>
      </c>
      <c r="G47" s="32">
        <v>20</v>
      </c>
      <c r="H47" s="32" t="s">
        <v>202</v>
      </c>
      <c r="I47" s="91">
        <v>3860</v>
      </c>
      <c r="J47" s="38">
        <v>2.2999999999999998</v>
      </c>
      <c r="K47" s="38">
        <v>1.6</v>
      </c>
      <c r="L47" s="38">
        <v>3.7</v>
      </c>
      <c r="M47" s="38">
        <v>3.3</v>
      </c>
      <c r="N47" s="38">
        <v>0.8</v>
      </c>
      <c r="O47" s="38" t="s">
        <v>202</v>
      </c>
      <c r="P47" s="92">
        <v>11.9</v>
      </c>
      <c r="Q47" s="32">
        <v>274</v>
      </c>
      <c r="R47" s="32">
        <v>146</v>
      </c>
      <c r="S47" s="32">
        <v>163</v>
      </c>
      <c r="T47" s="32">
        <v>85</v>
      </c>
      <c r="U47" s="32">
        <v>14</v>
      </c>
      <c r="V47" s="32" t="s">
        <v>202</v>
      </c>
      <c r="W47" s="91">
        <v>687</v>
      </c>
    </row>
    <row r="48" spans="2:23" s="1" customFormat="1" x14ac:dyDescent="0.2">
      <c r="B48" s="63" t="s">
        <v>133</v>
      </c>
      <c r="C48" s="32">
        <v>2470</v>
      </c>
      <c r="D48" s="32">
        <v>740</v>
      </c>
      <c r="E48" s="32">
        <v>540</v>
      </c>
      <c r="F48" s="32">
        <v>180</v>
      </c>
      <c r="G48" s="32">
        <v>10</v>
      </c>
      <c r="H48" s="32" t="s">
        <v>202</v>
      </c>
      <c r="I48" s="91">
        <v>3940</v>
      </c>
      <c r="J48" s="38">
        <v>2.1</v>
      </c>
      <c r="K48" s="38">
        <v>1.8</v>
      </c>
      <c r="L48" s="38">
        <v>3.5</v>
      </c>
      <c r="M48" s="38">
        <v>3.6</v>
      </c>
      <c r="N48" s="38">
        <v>0.8</v>
      </c>
      <c r="O48" s="38" t="s">
        <v>202</v>
      </c>
      <c r="P48" s="92">
        <v>11.8</v>
      </c>
      <c r="Q48" s="32">
        <v>281</v>
      </c>
      <c r="R48" s="32">
        <v>157</v>
      </c>
      <c r="S48" s="32">
        <v>165</v>
      </c>
      <c r="T48" s="32">
        <v>89</v>
      </c>
      <c r="U48" s="32">
        <v>13</v>
      </c>
      <c r="V48" s="32" t="s">
        <v>202</v>
      </c>
      <c r="W48" s="91">
        <v>706</v>
      </c>
    </row>
    <row r="49" spans="2:23" s="1" customFormat="1" x14ac:dyDescent="0.2">
      <c r="B49" s="63" t="s">
        <v>134</v>
      </c>
      <c r="C49" s="32">
        <v>2510</v>
      </c>
      <c r="D49" s="32">
        <v>760</v>
      </c>
      <c r="E49" s="32">
        <v>660</v>
      </c>
      <c r="F49" s="32">
        <v>170</v>
      </c>
      <c r="G49" s="32">
        <v>20</v>
      </c>
      <c r="H49" s="32" t="s">
        <v>202</v>
      </c>
      <c r="I49" s="91">
        <v>4110</v>
      </c>
      <c r="J49" s="38">
        <v>2.1</v>
      </c>
      <c r="K49" s="38">
        <v>1.6</v>
      </c>
      <c r="L49" s="38">
        <v>4.4000000000000004</v>
      </c>
      <c r="M49" s="38">
        <v>3.3</v>
      </c>
      <c r="N49" s="38">
        <v>0.9</v>
      </c>
      <c r="O49" s="38" t="s">
        <v>202</v>
      </c>
      <c r="P49" s="92">
        <v>12.3</v>
      </c>
      <c r="Q49" s="32">
        <v>285</v>
      </c>
      <c r="R49" s="32">
        <v>161</v>
      </c>
      <c r="S49" s="32">
        <v>203</v>
      </c>
      <c r="T49" s="32">
        <v>88</v>
      </c>
      <c r="U49" s="32">
        <v>18</v>
      </c>
      <c r="V49" s="32" t="s">
        <v>202</v>
      </c>
      <c r="W49" s="91">
        <v>759</v>
      </c>
    </row>
    <row r="50" spans="2:23" s="1" customFormat="1" ht="26.25" customHeight="1" x14ac:dyDescent="0.2">
      <c r="B50" s="63" t="s">
        <v>208</v>
      </c>
      <c r="C50" s="32">
        <v>1200</v>
      </c>
      <c r="D50" s="32">
        <v>320</v>
      </c>
      <c r="E50" s="32">
        <v>180</v>
      </c>
      <c r="F50" s="32">
        <v>60</v>
      </c>
      <c r="G50" s="32">
        <v>10</v>
      </c>
      <c r="H50" s="32" t="s">
        <v>202</v>
      </c>
      <c r="I50" s="91">
        <v>1760</v>
      </c>
      <c r="J50" s="38">
        <v>0.8</v>
      </c>
      <c r="K50" s="38">
        <v>0.7</v>
      </c>
      <c r="L50" s="38">
        <v>1.3</v>
      </c>
      <c r="M50" s="38">
        <v>1.2</v>
      </c>
      <c r="N50" s="38">
        <v>0.5</v>
      </c>
      <c r="O50" s="38" t="s">
        <v>202</v>
      </c>
      <c r="P50" s="92">
        <v>4.5999999999999996</v>
      </c>
      <c r="Q50" s="32">
        <v>130</v>
      </c>
      <c r="R50" s="32">
        <v>68</v>
      </c>
      <c r="S50" s="32">
        <v>55</v>
      </c>
      <c r="T50" s="32">
        <v>29</v>
      </c>
      <c r="U50" s="32">
        <v>7</v>
      </c>
      <c r="V50" s="32" t="s">
        <v>202</v>
      </c>
      <c r="W50" s="91">
        <v>289</v>
      </c>
    </row>
    <row r="51" spans="2:23" s="1" customFormat="1" ht="12.75" customHeight="1" x14ac:dyDescent="0.2">
      <c r="B51" s="63" t="s">
        <v>209</v>
      </c>
      <c r="C51" s="32">
        <v>1310</v>
      </c>
      <c r="D51" s="32">
        <v>320</v>
      </c>
      <c r="E51" s="32">
        <v>240</v>
      </c>
      <c r="F51" s="32">
        <v>70</v>
      </c>
      <c r="G51" s="32">
        <v>10</v>
      </c>
      <c r="H51" s="32" t="s">
        <v>202</v>
      </c>
      <c r="I51" s="91">
        <v>1940</v>
      </c>
      <c r="J51" s="38">
        <v>1</v>
      </c>
      <c r="K51" s="38">
        <v>0.7</v>
      </c>
      <c r="L51" s="38">
        <v>1.5</v>
      </c>
      <c r="M51" s="38">
        <v>1.3</v>
      </c>
      <c r="N51" s="38">
        <v>0.5</v>
      </c>
      <c r="O51" s="38" t="s">
        <v>202</v>
      </c>
      <c r="P51" s="92">
        <v>5.2</v>
      </c>
      <c r="Q51" s="32">
        <v>144</v>
      </c>
      <c r="R51" s="32">
        <v>69</v>
      </c>
      <c r="S51" s="32">
        <v>73</v>
      </c>
      <c r="T51" s="32">
        <v>36</v>
      </c>
      <c r="U51" s="32">
        <v>7</v>
      </c>
      <c r="V51" s="32" t="s">
        <v>202</v>
      </c>
      <c r="W51" s="91">
        <v>331</v>
      </c>
    </row>
    <row r="52" spans="2:23" s="1" customFormat="1" ht="12.75" customHeight="1" x14ac:dyDescent="0.2">
      <c r="B52" s="63" t="s">
        <v>210</v>
      </c>
      <c r="C52" s="32">
        <v>1520</v>
      </c>
      <c r="D52" s="32">
        <v>570</v>
      </c>
      <c r="E52" s="32">
        <v>370</v>
      </c>
      <c r="F52" s="32">
        <v>100</v>
      </c>
      <c r="G52" s="32">
        <v>10</v>
      </c>
      <c r="H52" s="32" t="s">
        <v>202</v>
      </c>
      <c r="I52" s="91">
        <v>2580</v>
      </c>
      <c r="J52" s="38">
        <v>1.2</v>
      </c>
      <c r="K52" s="38">
        <v>1.2</v>
      </c>
      <c r="L52" s="38">
        <v>2.2999999999999998</v>
      </c>
      <c r="M52" s="38">
        <v>1.8</v>
      </c>
      <c r="N52" s="38">
        <v>0.6</v>
      </c>
      <c r="O52" s="38" t="s">
        <v>202</v>
      </c>
      <c r="P52" s="92">
        <v>7.4</v>
      </c>
      <c r="Q52" s="32">
        <v>171</v>
      </c>
      <c r="R52" s="32">
        <v>121</v>
      </c>
      <c r="S52" s="32">
        <v>113</v>
      </c>
      <c r="T52" s="32">
        <v>49</v>
      </c>
      <c r="U52" s="32">
        <v>11</v>
      </c>
      <c r="V52" s="32" t="s">
        <v>202</v>
      </c>
      <c r="W52" s="91">
        <v>470</v>
      </c>
    </row>
    <row r="53" spans="2:23" s="1" customFormat="1" ht="12.75" customHeight="1" x14ac:dyDescent="0.2">
      <c r="B53" s="63" t="s">
        <v>211</v>
      </c>
      <c r="C53" s="32">
        <v>1740</v>
      </c>
      <c r="D53" s="32">
        <v>630</v>
      </c>
      <c r="E53" s="32">
        <v>520</v>
      </c>
      <c r="F53" s="32">
        <v>140</v>
      </c>
      <c r="G53" s="32">
        <v>10</v>
      </c>
      <c r="H53" s="32" t="s">
        <v>202</v>
      </c>
      <c r="I53" s="91">
        <v>3030</v>
      </c>
      <c r="J53" s="38">
        <v>1.6</v>
      </c>
      <c r="K53" s="38">
        <v>1</v>
      </c>
      <c r="L53" s="38">
        <v>2.9</v>
      </c>
      <c r="M53" s="38">
        <v>2.6</v>
      </c>
      <c r="N53" s="38">
        <v>0.9</v>
      </c>
      <c r="O53" s="38" t="s">
        <v>202</v>
      </c>
      <c r="P53" s="92">
        <v>9.1</v>
      </c>
      <c r="Q53" s="32">
        <v>201</v>
      </c>
      <c r="R53" s="32">
        <v>135</v>
      </c>
      <c r="S53" s="32">
        <v>160</v>
      </c>
      <c r="T53" s="32">
        <v>71</v>
      </c>
      <c r="U53" s="32">
        <v>14</v>
      </c>
      <c r="V53" s="32" t="s">
        <v>202</v>
      </c>
      <c r="W53" s="91">
        <v>582</v>
      </c>
    </row>
    <row r="54" spans="2:23" s="1" customFormat="1" ht="12.75" customHeight="1" x14ac:dyDescent="0.2">
      <c r="B54" s="63" t="s">
        <v>212</v>
      </c>
      <c r="C54" s="32">
        <v>1880</v>
      </c>
      <c r="D54" s="32">
        <v>610</v>
      </c>
      <c r="E54" s="32">
        <v>580</v>
      </c>
      <c r="F54" s="32">
        <v>150</v>
      </c>
      <c r="G54" s="32">
        <v>20</v>
      </c>
      <c r="H54" s="32" t="s">
        <v>202</v>
      </c>
      <c r="I54" s="91">
        <v>3230</v>
      </c>
      <c r="J54" s="38">
        <v>1.6</v>
      </c>
      <c r="K54" s="38">
        <v>0.7</v>
      </c>
      <c r="L54" s="38">
        <v>2.7</v>
      </c>
      <c r="M54" s="38">
        <v>2.7</v>
      </c>
      <c r="N54" s="38">
        <v>1.1000000000000001</v>
      </c>
      <c r="O54" s="38" t="s">
        <v>202</v>
      </c>
      <c r="P54" s="92">
        <v>9.1</v>
      </c>
      <c r="Q54" s="32">
        <v>217</v>
      </c>
      <c r="R54" s="32">
        <v>131</v>
      </c>
      <c r="S54" s="32">
        <v>180</v>
      </c>
      <c r="T54" s="32">
        <v>77</v>
      </c>
      <c r="U54" s="32">
        <v>19</v>
      </c>
      <c r="V54" s="32" t="s">
        <v>202</v>
      </c>
      <c r="W54" s="91">
        <v>634</v>
      </c>
    </row>
    <row r="55" spans="2:23" s="1" customFormat="1" ht="12.75" customHeight="1" x14ac:dyDescent="0.2">
      <c r="B55" s="63" t="s">
        <v>213</v>
      </c>
      <c r="C55" s="32">
        <v>2170</v>
      </c>
      <c r="D55" s="32">
        <v>730</v>
      </c>
      <c r="E55" s="32">
        <v>590</v>
      </c>
      <c r="F55" s="32">
        <v>200</v>
      </c>
      <c r="G55" s="32">
        <v>10</v>
      </c>
      <c r="H55" s="32" t="s">
        <v>202</v>
      </c>
      <c r="I55" s="91">
        <v>3700</v>
      </c>
      <c r="J55" s="38">
        <v>2</v>
      </c>
      <c r="K55" s="38">
        <v>0.9</v>
      </c>
      <c r="L55" s="38">
        <v>2.6</v>
      </c>
      <c r="M55" s="38">
        <v>3.8</v>
      </c>
      <c r="N55" s="38">
        <v>0.6</v>
      </c>
      <c r="O55" s="38" t="s">
        <v>202</v>
      </c>
      <c r="P55" s="92">
        <v>9.8000000000000007</v>
      </c>
      <c r="Q55" s="32">
        <v>253</v>
      </c>
      <c r="R55" s="32">
        <v>157</v>
      </c>
      <c r="S55" s="32">
        <v>181</v>
      </c>
      <c r="T55" s="32">
        <v>106</v>
      </c>
      <c r="U55" s="32">
        <v>10</v>
      </c>
      <c r="V55" s="32" t="s">
        <v>202</v>
      </c>
      <c r="W55" s="91">
        <v>706</v>
      </c>
    </row>
    <row r="56" spans="2:23" s="1" customFormat="1" ht="12.75" customHeight="1" x14ac:dyDescent="0.2">
      <c r="B56" s="63" t="s">
        <v>214</v>
      </c>
      <c r="C56" s="32">
        <v>2930</v>
      </c>
      <c r="D56" s="32">
        <v>1080</v>
      </c>
      <c r="E56" s="32">
        <v>960</v>
      </c>
      <c r="F56" s="32">
        <v>290</v>
      </c>
      <c r="G56" s="32">
        <v>30</v>
      </c>
      <c r="H56" s="32" t="s">
        <v>202</v>
      </c>
      <c r="I56" s="91">
        <v>5300</v>
      </c>
      <c r="J56" s="38">
        <v>2.5</v>
      </c>
      <c r="K56" s="38">
        <v>1.1000000000000001</v>
      </c>
      <c r="L56" s="38">
        <v>4.5999999999999996</v>
      </c>
      <c r="M56" s="38">
        <v>5.4</v>
      </c>
      <c r="N56" s="38">
        <v>1.9</v>
      </c>
      <c r="O56" s="38" t="s">
        <v>202</v>
      </c>
      <c r="P56" s="92">
        <v>15.6</v>
      </c>
      <c r="Q56" s="32">
        <v>334</v>
      </c>
      <c r="R56" s="32">
        <v>232</v>
      </c>
      <c r="S56" s="32">
        <v>297</v>
      </c>
      <c r="T56" s="32">
        <v>151</v>
      </c>
      <c r="U56" s="32">
        <v>31</v>
      </c>
      <c r="V56" s="32" t="s">
        <v>202</v>
      </c>
      <c r="W56" s="91">
        <v>1063</v>
      </c>
    </row>
    <row r="57" spans="2:23" s="1" customFormat="1" ht="12.75" customHeight="1" x14ac:dyDescent="0.2">
      <c r="B57" s="63" t="s">
        <v>215</v>
      </c>
      <c r="C57" s="32">
        <v>2830</v>
      </c>
      <c r="D57" s="32">
        <v>1110</v>
      </c>
      <c r="E57" s="32">
        <v>1020</v>
      </c>
      <c r="F57" s="32">
        <v>310</v>
      </c>
      <c r="G57" s="32">
        <v>30</v>
      </c>
      <c r="H57" s="32" t="s">
        <v>202</v>
      </c>
      <c r="I57" s="91">
        <v>5310</v>
      </c>
      <c r="J57" s="38">
        <v>2.5</v>
      </c>
      <c r="K57" s="38">
        <v>1.2</v>
      </c>
      <c r="L57" s="38">
        <v>4.9000000000000004</v>
      </c>
      <c r="M57" s="38">
        <v>5.7</v>
      </c>
      <c r="N57" s="38">
        <v>1.7</v>
      </c>
      <c r="O57" s="38" t="s">
        <v>202</v>
      </c>
      <c r="P57" s="92">
        <v>16.600000000000001</v>
      </c>
      <c r="Q57" s="32">
        <v>336</v>
      </c>
      <c r="R57" s="32">
        <v>238</v>
      </c>
      <c r="S57" s="32">
        <v>320</v>
      </c>
      <c r="T57" s="32">
        <v>160</v>
      </c>
      <c r="U57" s="32">
        <v>32</v>
      </c>
      <c r="V57" s="32" t="s">
        <v>202</v>
      </c>
      <c r="W57" s="91">
        <v>1091</v>
      </c>
    </row>
    <row r="58" spans="2:23" s="1" customFormat="1" ht="12.75" customHeight="1" x14ac:dyDescent="0.2">
      <c r="B58" s="63" t="s">
        <v>216</v>
      </c>
      <c r="C58" s="32">
        <v>3110</v>
      </c>
      <c r="D58" s="32">
        <v>1340</v>
      </c>
      <c r="E58" s="32">
        <v>1300</v>
      </c>
      <c r="F58" s="32">
        <v>410</v>
      </c>
      <c r="G58" s="32">
        <v>40</v>
      </c>
      <c r="H58" s="32" t="s">
        <v>202</v>
      </c>
      <c r="I58" s="91">
        <v>6200</v>
      </c>
      <c r="J58" s="38">
        <v>2.9</v>
      </c>
      <c r="K58" s="38">
        <v>1.7</v>
      </c>
      <c r="L58" s="38">
        <v>6.2</v>
      </c>
      <c r="M58" s="38">
        <v>7.4</v>
      </c>
      <c r="N58" s="38">
        <v>2.1</v>
      </c>
      <c r="O58" s="38" t="s">
        <v>202</v>
      </c>
      <c r="P58" s="92">
        <v>20.3</v>
      </c>
      <c r="Q58" s="32">
        <v>377</v>
      </c>
      <c r="R58" s="32">
        <v>289</v>
      </c>
      <c r="S58" s="32">
        <v>403</v>
      </c>
      <c r="T58" s="32">
        <v>207</v>
      </c>
      <c r="U58" s="32">
        <v>37</v>
      </c>
      <c r="V58" s="32" t="s">
        <v>202</v>
      </c>
      <c r="W58" s="91">
        <v>1313</v>
      </c>
    </row>
    <row r="59" spans="2:23" s="1" customFormat="1" ht="12.75" customHeight="1" x14ac:dyDescent="0.2">
      <c r="B59" s="63" t="s">
        <v>217</v>
      </c>
      <c r="C59" s="32">
        <v>2070</v>
      </c>
      <c r="D59" s="32">
        <v>760</v>
      </c>
      <c r="E59" s="32">
        <v>780</v>
      </c>
      <c r="F59" s="32">
        <v>270</v>
      </c>
      <c r="G59" s="32">
        <v>30</v>
      </c>
      <c r="H59" s="32" t="s">
        <v>202</v>
      </c>
      <c r="I59" s="91">
        <v>3900</v>
      </c>
      <c r="J59" s="38">
        <v>2.4</v>
      </c>
      <c r="K59" s="38">
        <v>1.2</v>
      </c>
      <c r="L59" s="38">
        <v>3.7</v>
      </c>
      <c r="M59" s="38">
        <v>5.2</v>
      </c>
      <c r="N59" s="38">
        <v>1.6</v>
      </c>
      <c r="O59" s="38" t="s">
        <v>202</v>
      </c>
      <c r="P59" s="92">
        <v>14.2</v>
      </c>
      <c r="Q59" s="32">
        <v>240</v>
      </c>
      <c r="R59" s="32">
        <v>163</v>
      </c>
      <c r="S59" s="32">
        <v>245</v>
      </c>
      <c r="T59" s="32">
        <v>139</v>
      </c>
      <c r="U59" s="32">
        <v>27</v>
      </c>
      <c r="V59" s="32" t="s">
        <v>202</v>
      </c>
      <c r="W59" s="91">
        <v>816</v>
      </c>
    </row>
    <row r="60" spans="2:23" s="1" customFormat="1" ht="12.75" customHeight="1" x14ac:dyDescent="0.2">
      <c r="B60" s="63" t="s">
        <v>218</v>
      </c>
      <c r="C60" s="32">
        <v>2570</v>
      </c>
      <c r="D60" s="32">
        <v>940</v>
      </c>
      <c r="E60" s="32">
        <v>920</v>
      </c>
      <c r="F60" s="32">
        <v>300</v>
      </c>
      <c r="G60" s="32">
        <v>40</v>
      </c>
      <c r="H60" s="32" t="s">
        <v>202</v>
      </c>
      <c r="I60" s="91">
        <v>4780</v>
      </c>
      <c r="J60" s="38">
        <v>3.3</v>
      </c>
      <c r="K60" s="38">
        <v>1.5</v>
      </c>
      <c r="L60" s="38">
        <v>4.8</v>
      </c>
      <c r="M60" s="38">
        <v>5.5</v>
      </c>
      <c r="N60" s="38">
        <v>1.9</v>
      </c>
      <c r="O60" s="38" t="s">
        <v>202</v>
      </c>
      <c r="P60" s="92">
        <v>16.899999999999999</v>
      </c>
      <c r="Q60" s="32">
        <v>301</v>
      </c>
      <c r="R60" s="32">
        <v>203</v>
      </c>
      <c r="S60" s="32">
        <v>287</v>
      </c>
      <c r="T60" s="32">
        <v>154</v>
      </c>
      <c r="U60" s="32">
        <v>36</v>
      </c>
      <c r="V60" s="32" t="s">
        <v>202</v>
      </c>
      <c r="W60" s="91">
        <v>982</v>
      </c>
    </row>
    <row r="61" spans="2:23" s="1" customFormat="1" ht="12.75" customHeight="1" x14ac:dyDescent="0.2">
      <c r="B61" s="63" t="s">
        <v>219</v>
      </c>
      <c r="C61" s="32">
        <v>3120</v>
      </c>
      <c r="D61" s="32">
        <v>1350</v>
      </c>
      <c r="E61" s="32">
        <v>1380</v>
      </c>
      <c r="F61" s="32">
        <v>540</v>
      </c>
      <c r="G61" s="32">
        <v>50</v>
      </c>
      <c r="H61" s="32">
        <v>10</v>
      </c>
      <c r="I61" s="91">
        <v>6450</v>
      </c>
      <c r="J61" s="38">
        <v>4</v>
      </c>
      <c r="K61" s="38">
        <v>2.1</v>
      </c>
      <c r="L61" s="38">
        <v>6.7</v>
      </c>
      <c r="M61" s="38">
        <v>10.7</v>
      </c>
      <c r="N61" s="38">
        <v>2.4</v>
      </c>
      <c r="O61" s="38" t="s">
        <v>202</v>
      </c>
      <c r="P61" s="92">
        <v>26.4</v>
      </c>
      <c r="Q61" s="32">
        <v>369</v>
      </c>
      <c r="R61" s="32">
        <v>290</v>
      </c>
      <c r="S61" s="32">
        <v>431</v>
      </c>
      <c r="T61" s="32">
        <v>278</v>
      </c>
      <c r="U61" s="32">
        <v>46</v>
      </c>
      <c r="V61" s="32">
        <v>42</v>
      </c>
      <c r="W61" s="91">
        <v>1456</v>
      </c>
    </row>
    <row r="62" spans="2:23" s="1" customFormat="1" ht="25.5" customHeight="1" x14ac:dyDescent="0.2">
      <c r="B62" s="63" t="s">
        <v>220</v>
      </c>
      <c r="C62" s="32">
        <v>2770</v>
      </c>
      <c r="D62" s="32">
        <v>1010</v>
      </c>
      <c r="E62" s="32">
        <v>970</v>
      </c>
      <c r="F62" s="32">
        <v>320</v>
      </c>
      <c r="G62" s="32">
        <v>30</v>
      </c>
      <c r="H62" s="32" t="s">
        <v>202</v>
      </c>
      <c r="I62" s="91">
        <v>5100</v>
      </c>
      <c r="J62" s="38">
        <v>3.7</v>
      </c>
      <c r="K62" s="38">
        <v>1.7</v>
      </c>
      <c r="L62" s="38">
        <v>5.0999999999999996</v>
      </c>
      <c r="M62" s="38">
        <v>5.8</v>
      </c>
      <c r="N62" s="38">
        <v>1.7</v>
      </c>
      <c r="O62" s="38" t="s">
        <v>202</v>
      </c>
      <c r="P62" s="92">
        <v>18.2</v>
      </c>
      <c r="Q62" s="32">
        <v>328</v>
      </c>
      <c r="R62" s="32">
        <v>217</v>
      </c>
      <c r="S62" s="32">
        <v>302</v>
      </c>
      <c r="T62" s="32">
        <v>160</v>
      </c>
      <c r="U62" s="32">
        <v>27</v>
      </c>
      <c r="V62" s="32" t="s">
        <v>202</v>
      </c>
      <c r="W62" s="91">
        <v>1038</v>
      </c>
    </row>
    <row r="63" spans="2:23" s="1" customFormat="1" ht="12.75" customHeight="1" x14ac:dyDescent="0.2">
      <c r="B63" s="63" t="s">
        <v>221</v>
      </c>
      <c r="C63" s="32">
        <v>2560</v>
      </c>
      <c r="D63" s="32">
        <v>910</v>
      </c>
      <c r="E63" s="32">
        <v>890</v>
      </c>
      <c r="F63" s="32">
        <v>290</v>
      </c>
      <c r="G63" s="32">
        <v>30</v>
      </c>
      <c r="H63" s="32" t="s">
        <v>202</v>
      </c>
      <c r="I63" s="91">
        <v>4700</v>
      </c>
      <c r="J63" s="38">
        <v>3.4</v>
      </c>
      <c r="K63" s="38">
        <v>1.5</v>
      </c>
      <c r="L63" s="38">
        <v>4.5</v>
      </c>
      <c r="M63" s="38">
        <v>5.6</v>
      </c>
      <c r="N63" s="38">
        <v>1.8</v>
      </c>
      <c r="O63" s="38" t="s">
        <v>202</v>
      </c>
      <c r="P63" s="92">
        <v>17.600000000000001</v>
      </c>
      <c r="Q63" s="32">
        <v>305</v>
      </c>
      <c r="R63" s="32">
        <v>196</v>
      </c>
      <c r="S63" s="32">
        <v>275</v>
      </c>
      <c r="T63" s="32">
        <v>150</v>
      </c>
      <c r="U63" s="32">
        <v>30</v>
      </c>
      <c r="V63" s="32" t="s">
        <v>202</v>
      </c>
      <c r="W63" s="91">
        <v>966</v>
      </c>
    </row>
    <row r="64" spans="2:23" s="1" customFormat="1" ht="12.75" customHeight="1" x14ac:dyDescent="0.2">
      <c r="B64" s="63" t="s">
        <v>222</v>
      </c>
      <c r="C64" s="32">
        <v>3210</v>
      </c>
      <c r="D64" s="32">
        <v>1920</v>
      </c>
      <c r="E64" s="32">
        <v>2170</v>
      </c>
      <c r="F64" s="32">
        <v>690</v>
      </c>
      <c r="G64" s="32">
        <v>70</v>
      </c>
      <c r="H64" s="32" t="s">
        <v>202</v>
      </c>
      <c r="I64" s="91">
        <v>8060</v>
      </c>
      <c r="J64" s="38">
        <v>4.0999999999999996</v>
      </c>
      <c r="K64" s="38">
        <v>2.5</v>
      </c>
      <c r="L64" s="38">
        <v>10.4</v>
      </c>
      <c r="M64" s="38">
        <v>12.6</v>
      </c>
      <c r="N64" s="38">
        <v>3.5</v>
      </c>
      <c r="O64" s="38" t="s">
        <v>202</v>
      </c>
      <c r="P64" s="92">
        <v>33.700000000000003</v>
      </c>
      <c r="Q64" s="32">
        <v>393</v>
      </c>
      <c r="R64" s="32">
        <v>415</v>
      </c>
      <c r="S64" s="32">
        <v>681</v>
      </c>
      <c r="T64" s="32">
        <v>348</v>
      </c>
      <c r="U64" s="32">
        <v>63</v>
      </c>
      <c r="V64" s="32" t="s">
        <v>202</v>
      </c>
      <c r="W64" s="91">
        <v>1906</v>
      </c>
    </row>
    <row r="65" spans="1:24" s="1" customFormat="1" ht="12.75" customHeight="1" x14ac:dyDescent="0.2">
      <c r="B65" s="63" t="s">
        <v>223</v>
      </c>
      <c r="C65" s="32">
        <v>2880</v>
      </c>
      <c r="D65" s="32">
        <v>780</v>
      </c>
      <c r="E65" s="32">
        <v>620</v>
      </c>
      <c r="F65" s="32">
        <v>260</v>
      </c>
      <c r="G65" s="32">
        <v>30</v>
      </c>
      <c r="H65" s="32" t="s">
        <v>202</v>
      </c>
      <c r="I65" s="91">
        <v>4560</v>
      </c>
      <c r="J65" s="38">
        <v>3.6</v>
      </c>
      <c r="K65" s="38">
        <v>2.2999999999999998</v>
      </c>
      <c r="L65" s="38">
        <v>5.0999999999999996</v>
      </c>
      <c r="M65" s="38">
        <v>5.9</v>
      </c>
      <c r="N65" s="38">
        <v>2.1</v>
      </c>
      <c r="O65" s="38" t="s">
        <v>202</v>
      </c>
      <c r="P65" s="92">
        <v>19.399999999999999</v>
      </c>
      <c r="Q65" s="32">
        <v>341</v>
      </c>
      <c r="R65" s="32">
        <v>165</v>
      </c>
      <c r="S65" s="32">
        <v>191</v>
      </c>
      <c r="T65" s="32">
        <v>130</v>
      </c>
      <c r="U65" s="32">
        <v>29</v>
      </c>
      <c r="V65" s="32" t="s">
        <v>202</v>
      </c>
      <c r="W65" s="91">
        <v>861</v>
      </c>
    </row>
    <row r="66" spans="1:24" s="1" customFormat="1" ht="12.75" customHeight="1" x14ac:dyDescent="0.2">
      <c r="B66" s="63" t="s">
        <v>224</v>
      </c>
      <c r="C66" s="32">
        <v>2610</v>
      </c>
      <c r="D66" s="32">
        <v>970</v>
      </c>
      <c r="E66" s="32">
        <v>920</v>
      </c>
      <c r="F66" s="32">
        <v>360</v>
      </c>
      <c r="G66" s="32">
        <v>30</v>
      </c>
      <c r="H66" s="32">
        <v>10</v>
      </c>
      <c r="I66" s="91">
        <v>4900</v>
      </c>
      <c r="J66" s="38">
        <v>3.1</v>
      </c>
      <c r="K66" s="38">
        <v>2.6</v>
      </c>
      <c r="L66" s="38">
        <v>7.1</v>
      </c>
      <c r="M66" s="38">
        <v>8.4</v>
      </c>
      <c r="N66" s="38">
        <v>2</v>
      </c>
      <c r="O66" s="38">
        <v>1.3</v>
      </c>
      <c r="P66" s="92">
        <v>24.5</v>
      </c>
      <c r="Q66" s="32">
        <v>312</v>
      </c>
      <c r="R66" s="32">
        <v>208</v>
      </c>
      <c r="S66" s="32">
        <v>287</v>
      </c>
      <c r="T66" s="32">
        <v>189</v>
      </c>
      <c r="U66" s="32">
        <v>31</v>
      </c>
      <c r="V66" s="32">
        <v>12</v>
      </c>
      <c r="W66" s="91">
        <v>1038</v>
      </c>
    </row>
    <row r="67" spans="1:24" s="1" customFormat="1" ht="3" customHeight="1" x14ac:dyDescent="0.2">
      <c r="A67" s="72"/>
      <c r="B67" s="94"/>
      <c r="C67" s="95"/>
      <c r="D67" s="95"/>
      <c r="E67" s="95"/>
      <c r="F67" s="95"/>
      <c r="G67" s="95"/>
      <c r="H67" s="95"/>
      <c r="I67" s="96"/>
      <c r="J67" s="97"/>
      <c r="K67" s="97"/>
      <c r="L67" s="97"/>
      <c r="M67" s="97"/>
      <c r="N67" s="97"/>
      <c r="O67" s="97"/>
      <c r="P67" s="98"/>
      <c r="Q67" s="95"/>
      <c r="R67" s="95"/>
      <c r="S67" s="95"/>
      <c r="T67" s="95"/>
      <c r="U67" s="95"/>
      <c r="V67" s="95"/>
      <c r="W67" s="96"/>
    </row>
    <row r="68" spans="1:24" s="1" customFormat="1" x14ac:dyDescent="0.2">
      <c r="J68" s="32"/>
      <c r="K68" s="32"/>
      <c r="L68" s="32"/>
      <c r="M68" s="32"/>
      <c r="N68" s="32"/>
      <c r="O68" s="32"/>
      <c r="P68" s="32"/>
      <c r="Q68" s="32"/>
      <c r="R68" s="32"/>
      <c r="S68" s="32"/>
      <c r="T68" s="32"/>
      <c r="U68" s="32"/>
      <c r="V68" s="32"/>
      <c r="W68" s="32"/>
      <c r="X68" s="32"/>
    </row>
    <row r="69" spans="1:24" s="1" customFormat="1" ht="14.25" x14ac:dyDescent="0.2">
      <c r="A69" s="75">
        <v>1</v>
      </c>
      <c r="B69" s="1" t="s">
        <v>225</v>
      </c>
    </row>
    <row r="70" spans="1:24" s="1" customFormat="1" ht="14.25" x14ac:dyDescent="0.2">
      <c r="A70" s="75">
        <v>2</v>
      </c>
      <c r="B70" s="1" t="s">
        <v>226</v>
      </c>
    </row>
    <row r="71" spans="1:24" s="1" customFormat="1" ht="14.25" x14ac:dyDescent="0.2">
      <c r="A71" s="99">
        <v>3</v>
      </c>
      <c r="B71" s="1" t="s">
        <v>227</v>
      </c>
    </row>
    <row r="72" spans="1:24" s="1" customFormat="1" ht="14.25" x14ac:dyDescent="0.2">
      <c r="A72" s="99">
        <v>4</v>
      </c>
      <c r="B72" s="1" t="s">
        <v>161</v>
      </c>
    </row>
    <row r="73" spans="1:24" s="1" customFormat="1" ht="27.75" customHeight="1" x14ac:dyDescent="0.2">
      <c r="A73" s="76">
        <v>5</v>
      </c>
      <c r="B73" s="6" t="s">
        <v>163</v>
      </c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</row>
    <row r="74" spans="1:24" s="1" customFormat="1" x14ac:dyDescent="0.2">
      <c r="A74" s="1" t="s">
        <v>53</v>
      </c>
      <c r="B74" s="1" t="s">
        <v>164</v>
      </c>
    </row>
    <row r="75" spans="1:24" s="1" customFormat="1" x14ac:dyDescent="0.2">
      <c r="A75" s="1" t="s">
        <v>47</v>
      </c>
      <c r="B75" s="1" t="s">
        <v>165</v>
      </c>
    </row>
    <row r="76" spans="1:24" s="1" customFormat="1" x14ac:dyDescent="0.2">
      <c r="A76" s="1" t="s">
        <v>196</v>
      </c>
      <c r="B76" s="1" t="s">
        <v>228</v>
      </c>
    </row>
    <row r="77" spans="1:24" s="1" customFormat="1" x14ac:dyDescent="0.2">
      <c r="E77" s="26"/>
    </row>
    <row r="78" spans="1:24" s="1" customFormat="1" x14ac:dyDescent="0.2">
      <c r="E78" s="26"/>
    </row>
    <row r="79" spans="1:24" s="1" customFormat="1" x14ac:dyDescent="0.2">
      <c r="E79" s="26"/>
    </row>
    <row r="80" spans="1:24" s="1" customFormat="1" x14ac:dyDescent="0.2"/>
  </sheetData>
  <mergeCells count="7">
    <mergeCell ref="B73:W73"/>
    <mergeCell ref="A1:B1"/>
    <mergeCell ref="A2:W2"/>
    <mergeCell ref="A4:B5"/>
    <mergeCell ref="C4:I4"/>
    <mergeCell ref="J4:P4"/>
    <mergeCell ref="Q4:W4"/>
  </mergeCells>
  <hyperlinks>
    <hyperlink ref="A1:B1" location="ContentsHead" display="Back to contents" xr:uid="{DF575730-B075-4F22-A30E-8A8831D7F382}"/>
  </hyperlinks>
  <pageMargins left="0.7" right="0.7" top="0.75" bottom="0.75" header="0.3" footer="0.3"/>
  <pageSetup scale="16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484D92-CDE3-4288-B59C-351D771CC354}">
  <sheetPr codeName="Sheet37">
    <pageSetUpPr fitToPage="1"/>
  </sheetPr>
  <dimension ref="A1:AH87"/>
  <sheetViews>
    <sheetView zoomScaleNormal="100" workbookViewId="0">
      <pane xSplit="2" ySplit="6" topLeftCell="C7" activePane="bottomRight" state="frozen"/>
      <selection sqref="A1:B1048576"/>
      <selection pane="topRight" sqref="A1:B1048576"/>
      <selection pane="bottomLeft" sqref="A1:B1048576"/>
      <selection pane="bottomRight" sqref="A1:B1"/>
    </sheetView>
  </sheetViews>
  <sheetFormatPr defaultColWidth="9" defaultRowHeight="12.75" x14ac:dyDescent="0.2"/>
  <cols>
    <col min="1" max="1" width="2.5703125" style="43" customWidth="1"/>
    <col min="2" max="2" width="24.42578125" style="43" customWidth="1"/>
    <col min="3" max="3" width="2.140625" style="43" customWidth="1"/>
    <col min="4" max="4" width="13.5703125" style="43" customWidth="1"/>
    <col min="5" max="9" width="10.5703125" style="43" customWidth="1"/>
    <col min="10" max="10" width="3.140625" style="43" customWidth="1"/>
    <col min="11" max="11" width="13" style="43" bestFit="1" customWidth="1"/>
    <col min="12" max="12" width="10.5703125" style="43" customWidth="1"/>
    <col min="13" max="13" width="11.140625" style="43" customWidth="1"/>
    <col min="14" max="14" width="2.140625" style="43" customWidth="1"/>
    <col min="15" max="15" width="12" style="43" bestFit="1" customWidth="1"/>
    <col min="16" max="16" width="9.5703125" style="43" bestFit="1" customWidth="1"/>
    <col min="17" max="20" width="10.5703125" style="43" customWidth="1"/>
    <col min="21" max="21" width="3.140625" style="43" customWidth="1"/>
    <col min="22" max="22" width="10" style="43" bestFit="1" customWidth="1"/>
    <col min="23" max="23" width="11.42578125" style="43" customWidth="1"/>
    <col min="24" max="24" width="2.140625" style="43" customWidth="1"/>
    <col min="25" max="25" width="12" style="43" bestFit="1" customWidth="1"/>
    <col min="26" max="27" width="9" style="43" customWidth="1"/>
    <col min="28" max="28" width="12.42578125" style="43" bestFit="1" customWidth="1"/>
    <col min="29" max="29" width="12.42578125" style="43" customWidth="1"/>
    <col min="30" max="30" width="12.5703125" style="43" bestFit="1" customWidth="1"/>
    <col min="31" max="31" width="15.5703125" style="43" customWidth="1"/>
    <col min="32" max="32" width="3.140625" style="43" customWidth="1"/>
    <col min="33" max="33" width="20.42578125" style="43" customWidth="1"/>
    <col min="34" max="34" width="9" style="43" customWidth="1"/>
    <col min="35" max="16384" width="9" style="1"/>
  </cols>
  <sheetData>
    <row r="1" spans="1:34" x14ac:dyDescent="0.2">
      <c r="A1" s="44" t="s">
        <v>57</v>
      </c>
      <c r="B1" s="44"/>
      <c r="C1" s="30"/>
    </row>
    <row r="2" spans="1:34" ht="14.85" customHeight="1" x14ac:dyDescent="0.2">
      <c r="A2" s="45" t="s">
        <v>234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  <c r="S2" s="45"/>
      <c r="T2" s="45"/>
      <c r="U2" s="45"/>
      <c r="V2" s="45"/>
      <c r="W2" s="45"/>
      <c r="X2" s="45"/>
      <c r="Y2" s="45"/>
      <c r="Z2" s="45"/>
      <c r="AA2" s="45"/>
      <c r="AB2" s="45"/>
      <c r="AC2" s="45"/>
      <c r="AD2" s="45"/>
      <c r="AE2" s="45"/>
      <c r="AF2" s="45"/>
      <c r="AG2" s="45"/>
      <c r="AH2" s="1"/>
    </row>
    <row r="3" spans="1:34" x14ac:dyDescent="0.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</row>
    <row r="4" spans="1:34" ht="17.25" customHeight="1" x14ac:dyDescent="0.35">
      <c r="A4" s="46" t="s">
        <v>80</v>
      </c>
      <c r="B4" s="46"/>
      <c r="C4" s="47"/>
      <c r="D4" s="48" t="s">
        <v>235</v>
      </c>
      <c r="E4" s="48"/>
      <c r="F4" s="48"/>
      <c r="G4" s="48"/>
      <c r="H4" s="48"/>
      <c r="I4" s="48"/>
      <c r="J4" s="48"/>
      <c r="K4" s="48"/>
      <c r="L4" s="48"/>
      <c r="M4" s="48"/>
      <c r="N4" s="49"/>
      <c r="O4" s="48" t="s">
        <v>236</v>
      </c>
      <c r="P4" s="48"/>
      <c r="Q4" s="48"/>
      <c r="R4" s="48"/>
      <c r="S4" s="48"/>
      <c r="T4" s="48"/>
      <c r="U4" s="48"/>
      <c r="V4" s="48"/>
      <c r="W4" s="48"/>
      <c r="X4" s="101"/>
      <c r="Y4" s="48" t="s">
        <v>69</v>
      </c>
      <c r="Z4" s="48"/>
      <c r="AA4" s="48"/>
      <c r="AB4" s="48"/>
      <c r="AC4" s="48"/>
      <c r="AD4" s="48"/>
      <c r="AE4" s="48"/>
      <c r="AF4" s="48"/>
      <c r="AG4" s="48"/>
      <c r="AH4" s="1"/>
    </row>
    <row r="5" spans="1:34" ht="15" x14ac:dyDescent="0.35">
      <c r="A5" s="52"/>
      <c r="B5" s="52"/>
      <c r="C5" s="53"/>
      <c r="D5" s="51" t="s">
        <v>76</v>
      </c>
      <c r="E5" s="51"/>
      <c r="F5" s="51"/>
      <c r="G5" s="51"/>
      <c r="H5" s="51"/>
      <c r="I5" s="51"/>
      <c r="J5" s="50"/>
      <c r="K5" s="51" t="s">
        <v>75</v>
      </c>
      <c r="L5" s="51"/>
      <c r="M5" s="53"/>
      <c r="N5" s="50"/>
      <c r="O5" s="51" t="s">
        <v>76</v>
      </c>
      <c r="P5" s="51"/>
      <c r="Q5" s="51"/>
      <c r="R5" s="51"/>
      <c r="S5" s="51"/>
      <c r="T5" s="51"/>
      <c r="U5" s="50"/>
      <c r="V5" s="1"/>
      <c r="W5" s="53"/>
      <c r="X5" s="1"/>
      <c r="Y5" s="51" t="s">
        <v>76</v>
      </c>
      <c r="Z5" s="51"/>
      <c r="AA5" s="51"/>
      <c r="AB5" s="51"/>
      <c r="AC5" s="51"/>
      <c r="AD5" s="51"/>
      <c r="AE5" s="51"/>
      <c r="AF5" s="50"/>
      <c r="AG5" s="52" t="s">
        <v>237</v>
      </c>
      <c r="AH5" s="1"/>
    </row>
    <row r="6" spans="1:34" ht="60" x14ac:dyDescent="0.35">
      <c r="A6" s="52"/>
      <c r="B6" s="52"/>
      <c r="C6" s="53"/>
      <c r="D6" s="53" t="s">
        <v>238</v>
      </c>
      <c r="E6" s="53" t="s">
        <v>54</v>
      </c>
      <c r="F6" s="85" t="s">
        <v>55</v>
      </c>
      <c r="G6" s="85" t="s">
        <v>56</v>
      </c>
      <c r="H6" s="85" t="s">
        <v>229</v>
      </c>
      <c r="I6" s="53" t="s">
        <v>239</v>
      </c>
      <c r="J6" s="53"/>
      <c r="K6" s="53" t="s">
        <v>240</v>
      </c>
      <c r="L6" s="53" t="s">
        <v>241</v>
      </c>
      <c r="M6" s="79" t="s">
        <v>242</v>
      </c>
      <c r="N6" s="53"/>
      <c r="O6" s="53" t="s">
        <v>238</v>
      </c>
      <c r="P6" s="53" t="s">
        <v>54</v>
      </c>
      <c r="Q6" s="85" t="s">
        <v>55</v>
      </c>
      <c r="R6" s="85" t="s">
        <v>56</v>
      </c>
      <c r="S6" s="85" t="s">
        <v>229</v>
      </c>
      <c r="T6" s="53" t="s">
        <v>239</v>
      </c>
      <c r="U6" s="53"/>
      <c r="V6" s="53" t="s">
        <v>230</v>
      </c>
      <c r="W6" s="79" t="s">
        <v>201</v>
      </c>
      <c r="X6" s="1"/>
      <c r="Y6" s="53" t="s">
        <v>238</v>
      </c>
      <c r="Z6" s="53" t="s">
        <v>54</v>
      </c>
      <c r="AA6" s="85" t="s">
        <v>55</v>
      </c>
      <c r="AB6" s="85" t="s">
        <v>56</v>
      </c>
      <c r="AC6" s="85" t="s">
        <v>229</v>
      </c>
      <c r="AD6" s="53" t="s">
        <v>239</v>
      </c>
      <c r="AE6" s="79" t="s">
        <v>243</v>
      </c>
      <c r="AF6" s="86"/>
      <c r="AG6" s="52"/>
      <c r="AH6" s="1"/>
    </row>
    <row r="7" spans="1:34" ht="13.5" customHeight="1" x14ac:dyDescent="0.2">
      <c r="A7" s="10" t="s">
        <v>94</v>
      </c>
      <c r="B7" s="10"/>
      <c r="C7" s="10"/>
      <c r="D7" s="31"/>
      <c r="E7" s="31"/>
      <c r="F7" s="31"/>
      <c r="G7" s="31"/>
      <c r="H7" s="31"/>
      <c r="I7" s="31"/>
      <c r="J7" s="31"/>
      <c r="K7" s="31"/>
      <c r="L7" s="31"/>
      <c r="M7" s="102"/>
      <c r="N7" s="31"/>
      <c r="O7" s="23"/>
      <c r="P7" s="23"/>
      <c r="Q7" s="37"/>
      <c r="R7" s="23"/>
      <c r="S7" s="23"/>
      <c r="T7" s="23"/>
      <c r="U7" s="31"/>
      <c r="V7" s="23"/>
      <c r="W7" s="103"/>
      <c r="AE7" s="102"/>
    </row>
    <row r="8" spans="1:34" s="10" customFormat="1" ht="12.75" customHeight="1" x14ac:dyDescent="0.2">
      <c r="A8" s="1"/>
      <c r="B8" s="34" t="s">
        <v>52</v>
      </c>
      <c r="C8" s="64"/>
      <c r="D8" s="31">
        <v>2440</v>
      </c>
      <c r="E8" s="31">
        <v>560</v>
      </c>
      <c r="F8" s="31">
        <v>160</v>
      </c>
      <c r="G8" s="31">
        <v>1150</v>
      </c>
      <c r="H8" s="31">
        <v>160</v>
      </c>
      <c r="I8" s="31">
        <v>200</v>
      </c>
      <c r="J8" s="31"/>
      <c r="K8" s="31">
        <v>1520</v>
      </c>
      <c r="L8" s="31">
        <v>180</v>
      </c>
      <c r="M8" s="102">
        <v>6180</v>
      </c>
      <c r="N8" s="31"/>
      <c r="O8" s="104">
        <v>0.1</v>
      </c>
      <c r="P8" s="104">
        <v>0.3</v>
      </c>
      <c r="Q8" s="104">
        <v>0.2</v>
      </c>
      <c r="R8" s="104">
        <v>12.6</v>
      </c>
      <c r="S8" s="104">
        <v>7.9</v>
      </c>
      <c r="T8" s="104">
        <v>41.7</v>
      </c>
      <c r="U8" s="31"/>
      <c r="V8" s="104">
        <v>10.5</v>
      </c>
      <c r="W8" s="105">
        <v>73.2</v>
      </c>
      <c r="X8" s="86"/>
      <c r="Y8" s="31">
        <v>178</v>
      </c>
      <c r="Z8" s="31">
        <v>104</v>
      </c>
      <c r="AA8" s="31">
        <v>38</v>
      </c>
      <c r="AB8" s="31">
        <v>555</v>
      </c>
      <c r="AC8" s="31">
        <v>233</v>
      </c>
      <c r="AD8" s="31">
        <v>1530</v>
      </c>
      <c r="AE8" s="102">
        <v>2637</v>
      </c>
      <c r="AF8" s="86"/>
      <c r="AG8" s="31">
        <v>1297</v>
      </c>
      <c r="AH8" s="86"/>
    </row>
    <row r="9" spans="1:34" s="10" customFormat="1" ht="12.75" customHeight="1" x14ac:dyDescent="0.2">
      <c r="A9" s="1"/>
      <c r="B9" s="34" t="s">
        <v>44</v>
      </c>
      <c r="C9" s="64"/>
      <c r="D9" s="31">
        <v>2440</v>
      </c>
      <c r="E9" s="31">
        <v>540</v>
      </c>
      <c r="F9" s="31">
        <v>160</v>
      </c>
      <c r="G9" s="31">
        <v>1140</v>
      </c>
      <c r="H9" s="31">
        <v>180</v>
      </c>
      <c r="I9" s="31">
        <v>140</v>
      </c>
      <c r="J9" s="31"/>
      <c r="K9" s="31">
        <v>1570</v>
      </c>
      <c r="L9" s="31">
        <v>180</v>
      </c>
      <c r="M9" s="102">
        <v>6160</v>
      </c>
      <c r="N9" s="31"/>
      <c r="O9" s="104">
        <v>0.2</v>
      </c>
      <c r="P9" s="104">
        <v>0.2</v>
      </c>
      <c r="Q9" s="104">
        <v>0.2</v>
      </c>
      <c r="R9" s="104">
        <v>12.5</v>
      </c>
      <c r="S9" s="104">
        <v>8.5</v>
      </c>
      <c r="T9" s="104">
        <v>34.5</v>
      </c>
      <c r="U9" s="31"/>
      <c r="V9" s="104">
        <v>12.5</v>
      </c>
      <c r="W9" s="105">
        <v>68.7</v>
      </c>
      <c r="X9" s="86"/>
      <c r="Y9" s="31">
        <v>180</v>
      </c>
      <c r="Z9" s="31">
        <v>101</v>
      </c>
      <c r="AA9" s="31">
        <v>38</v>
      </c>
      <c r="AB9" s="31">
        <v>546</v>
      </c>
      <c r="AC9" s="31">
        <v>252</v>
      </c>
      <c r="AD9" s="31">
        <v>994</v>
      </c>
      <c r="AE9" s="102">
        <v>2111</v>
      </c>
      <c r="AF9" s="86"/>
      <c r="AG9" s="31">
        <v>1450</v>
      </c>
      <c r="AH9" s="86"/>
    </row>
    <row r="10" spans="1:34" s="10" customFormat="1" ht="12.75" customHeight="1" x14ac:dyDescent="0.2">
      <c r="A10" s="1"/>
      <c r="B10" s="34" t="s">
        <v>155</v>
      </c>
      <c r="C10" s="64"/>
      <c r="D10" s="31">
        <v>2200</v>
      </c>
      <c r="E10" s="31">
        <v>500</v>
      </c>
      <c r="F10" s="31">
        <v>140</v>
      </c>
      <c r="G10" s="31">
        <v>980</v>
      </c>
      <c r="H10" s="31">
        <v>140</v>
      </c>
      <c r="I10" s="31">
        <v>140</v>
      </c>
      <c r="J10" s="31"/>
      <c r="K10" s="31">
        <v>1190</v>
      </c>
      <c r="L10" s="31">
        <v>100</v>
      </c>
      <c r="M10" s="102">
        <v>5290</v>
      </c>
      <c r="N10" s="31"/>
      <c r="O10" s="104">
        <v>0.1</v>
      </c>
      <c r="P10" s="104">
        <v>0.2</v>
      </c>
      <c r="Q10" s="104">
        <v>0.1</v>
      </c>
      <c r="R10" s="104">
        <v>10.4</v>
      </c>
      <c r="S10" s="104">
        <v>7.4</v>
      </c>
      <c r="T10" s="104">
        <v>32.6</v>
      </c>
      <c r="U10" s="31"/>
      <c r="V10" s="104">
        <v>7.3</v>
      </c>
      <c r="W10" s="105">
        <v>58.1</v>
      </c>
      <c r="X10" s="86"/>
      <c r="Y10" s="31">
        <v>167</v>
      </c>
      <c r="Z10" s="31">
        <v>93</v>
      </c>
      <c r="AA10" s="31">
        <v>33</v>
      </c>
      <c r="AB10" s="31">
        <v>465</v>
      </c>
      <c r="AC10" s="31">
        <v>200</v>
      </c>
      <c r="AD10" s="31">
        <v>1070</v>
      </c>
      <c r="AE10" s="102">
        <v>2028</v>
      </c>
      <c r="AF10" s="86"/>
      <c r="AG10" s="31">
        <v>982</v>
      </c>
      <c r="AH10" s="86"/>
    </row>
    <row r="11" spans="1:34" s="10" customFormat="1" ht="12.75" customHeight="1" x14ac:dyDescent="0.2">
      <c r="A11" s="1"/>
      <c r="B11" s="34" t="s">
        <v>95</v>
      </c>
      <c r="C11" s="64"/>
      <c r="D11" s="31">
        <v>970</v>
      </c>
      <c r="E11" s="31">
        <v>300</v>
      </c>
      <c r="F11" s="31">
        <v>80</v>
      </c>
      <c r="G11" s="31">
        <v>560</v>
      </c>
      <c r="H11" s="31">
        <v>80</v>
      </c>
      <c r="I11" s="31">
        <v>80</v>
      </c>
      <c r="J11" s="31"/>
      <c r="K11" s="31">
        <v>590</v>
      </c>
      <c r="L11" s="31">
        <v>50</v>
      </c>
      <c r="M11" s="102">
        <v>2650</v>
      </c>
      <c r="N11" s="31"/>
      <c r="O11" s="104">
        <v>0.2</v>
      </c>
      <c r="P11" s="104" t="s">
        <v>244</v>
      </c>
      <c r="Q11" s="104" t="s">
        <v>244</v>
      </c>
      <c r="R11" s="104">
        <v>6.1</v>
      </c>
      <c r="S11" s="104">
        <v>4.3</v>
      </c>
      <c r="T11" s="104">
        <v>39.6</v>
      </c>
      <c r="U11" s="31"/>
      <c r="V11" s="104">
        <v>2.8</v>
      </c>
      <c r="W11" s="105">
        <v>53.1</v>
      </c>
      <c r="X11" s="86"/>
      <c r="Y11" s="31">
        <v>75</v>
      </c>
      <c r="Z11" s="31">
        <v>55</v>
      </c>
      <c r="AA11" s="31">
        <v>20</v>
      </c>
      <c r="AB11" s="31">
        <v>273</v>
      </c>
      <c r="AC11" s="31">
        <v>111</v>
      </c>
      <c r="AD11" s="31">
        <v>875</v>
      </c>
      <c r="AE11" s="102">
        <v>1409</v>
      </c>
      <c r="AF11" s="86"/>
      <c r="AG11" s="31">
        <v>365</v>
      </c>
      <c r="AH11" s="86"/>
    </row>
    <row r="12" spans="1:34" ht="26.85" customHeight="1" x14ac:dyDescent="0.2">
      <c r="A12" s="10" t="s">
        <v>96</v>
      </c>
      <c r="B12" s="10"/>
      <c r="C12" s="64"/>
      <c r="D12" s="31"/>
      <c r="E12" s="31"/>
      <c r="F12" s="31"/>
      <c r="G12" s="31"/>
      <c r="H12" s="31"/>
      <c r="I12" s="31"/>
      <c r="J12" s="31"/>
      <c r="K12" s="31"/>
      <c r="L12" s="31"/>
      <c r="M12" s="102"/>
      <c r="N12" s="31"/>
      <c r="O12" s="37"/>
      <c r="P12" s="37"/>
      <c r="Q12" s="37"/>
      <c r="R12" s="37"/>
      <c r="S12" s="37"/>
      <c r="T12" s="37"/>
      <c r="U12" s="31"/>
      <c r="V12" s="37"/>
      <c r="W12" s="106"/>
      <c r="AE12" s="102"/>
    </row>
    <row r="13" spans="1:34" ht="12.75" customHeight="1" x14ac:dyDescent="0.2">
      <c r="A13" s="1"/>
      <c r="B13" s="34" t="s">
        <v>97</v>
      </c>
      <c r="C13" s="64"/>
      <c r="D13" s="31">
        <v>590</v>
      </c>
      <c r="E13" s="31">
        <v>140</v>
      </c>
      <c r="F13" s="31">
        <v>40</v>
      </c>
      <c r="G13" s="31">
        <v>240</v>
      </c>
      <c r="H13" s="31">
        <v>40</v>
      </c>
      <c r="I13" s="31">
        <v>40</v>
      </c>
      <c r="J13" s="31"/>
      <c r="K13" s="31">
        <v>350</v>
      </c>
      <c r="L13" s="31">
        <v>50</v>
      </c>
      <c r="M13" s="102">
        <v>1430</v>
      </c>
      <c r="N13" s="31"/>
      <c r="O13" s="104" t="s">
        <v>244</v>
      </c>
      <c r="P13" s="104">
        <v>0.1</v>
      </c>
      <c r="Q13" s="104" t="s">
        <v>244</v>
      </c>
      <c r="R13" s="104">
        <v>2.8</v>
      </c>
      <c r="S13" s="104">
        <v>1.7</v>
      </c>
      <c r="T13" s="104">
        <v>8.4</v>
      </c>
      <c r="U13" s="31"/>
      <c r="V13" s="104">
        <v>2.7</v>
      </c>
      <c r="W13" s="105">
        <v>15.6</v>
      </c>
      <c r="Y13" s="31">
        <v>42</v>
      </c>
      <c r="Z13" s="31">
        <v>26</v>
      </c>
      <c r="AA13" s="31">
        <v>9</v>
      </c>
      <c r="AB13" s="31">
        <v>120</v>
      </c>
      <c r="AC13" s="31">
        <v>53</v>
      </c>
      <c r="AD13" s="31">
        <v>275</v>
      </c>
      <c r="AE13" s="102">
        <v>524</v>
      </c>
      <c r="AG13" s="31">
        <v>260</v>
      </c>
    </row>
    <row r="14" spans="1:34" ht="12.75" customHeight="1" x14ac:dyDescent="0.2">
      <c r="A14" s="1"/>
      <c r="B14" s="34" t="s">
        <v>98</v>
      </c>
      <c r="C14" s="64"/>
      <c r="D14" s="31">
        <v>610</v>
      </c>
      <c r="E14" s="31">
        <v>120</v>
      </c>
      <c r="F14" s="31">
        <v>40</v>
      </c>
      <c r="G14" s="31">
        <v>280</v>
      </c>
      <c r="H14" s="31">
        <v>30</v>
      </c>
      <c r="I14" s="31">
        <v>50</v>
      </c>
      <c r="J14" s="31"/>
      <c r="K14" s="31">
        <v>370</v>
      </c>
      <c r="L14" s="31">
        <v>40</v>
      </c>
      <c r="M14" s="102">
        <v>1490</v>
      </c>
      <c r="N14" s="31"/>
      <c r="O14" s="104" t="s">
        <v>244</v>
      </c>
      <c r="P14" s="104">
        <v>0.1</v>
      </c>
      <c r="Q14" s="104" t="s">
        <v>244</v>
      </c>
      <c r="R14" s="104">
        <v>3.1</v>
      </c>
      <c r="S14" s="104">
        <v>1.3</v>
      </c>
      <c r="T14" s="104">
        <v>10.199999999999999</v>
      </c>
      <c r="U14" s="31"/>
      <c r="V14" s="104">
        <v>3</v>
      </c>
      <c r="W14" s="105">
        <v>17.7</v>
      </c>
      <c r="Y14" s="31">
        <v>44</v>
      </c>
      <c r="Z14" s="31">
        <v>24</v>
      </c>
      <c r="AA14" s="31">
        <v>9</v>
      </c>
      <c r="AB14" s="31">
        <v>129</v>
      </c>
      <c r="AC14" s="31">
        <v>45</v>
      </c>
      <c r="AD14" s="31">
        <v>441</v>
      </c>
      <c r="AE14" s="102">
        <v>692</v>
      </c>
      <c r="AG14" s="31">
        <v>389</v>
      </c>
    </row>
    <row r="15" spans="1:34" ht="12.75" customHeight="1" x14ac:dyDescent="0.2">
      <c r="A15" s="1"/>
      <c r="B15" s="34" t="s">
        <v>99</v>
      </c>
      <c r="C15" s="64"/>
      <c r="D15" s="31">
        <v>670</v>
      </c>
      <c r="E15" s="31">
        <v>150</v>
      </c>
      <c r="F15" s="31">
        <v>50</v>
      </c>
      <c r="G15" s="31">
        <v>340</v>
      </c>
      <c r="H15" s="31">
        <v>50</v>
      </c>
      <c r="I15" s="31">
        <v>50</v>
      </c>
      <c r="J15" s="31"/>
      <c r="K15" s="31">
        <v>400</v>
      </c>
      <c r="L15" s="31">
        <v>60</v>
      </c>
      <c r="M15" s="102">
        <v>1700</v>
      </c>
      <c r="N15" s="31"/>
      <c r="O15" s="104" t="s">
        <v>244</v>
      </c>
      <c r="P15" s="104">
        <v>0.1</v>
      </c>
      <c r="Q15" s="104" t="s">
        <v>244</v>
      </c>
      <c r="R15" s="104">
        <v>3.7</v>
      </c>
      <c r="S15" s="104">
        <v>2.4</v>
      </c>
      <c r="T15" s="104">
        <v>11.3</v>
      </c>
      <c r="U15" s="31"/>
      <c r="V15" s="104">
        <v>2.1</v>
      </c>
      <c r="W15" s="105">
        <v>19.600000000000001</v>
      </c>
      <c r="Y15" s="31">
        <v>49</v>
      </c>
      <c r="Z15" s="31">
        <v>28</v>
      </c>
      <c r="AA15" s="31">
        <v>11</v>
      </c>
      <c r="AB15" s="31">
        <v>161</v>
      </c>
      <c r="AC15" s="31">
        <v>67</v>
      </c>
      <c r="AD15" s="31">
        <v>344</v>
      </c>
      <c r="AE15" s="102">
        <v>660</v>
      </c>
      <c r="AG15" s="31">
        <v>321</v>
      </c>
    </row>
    <row r="16" spans="1:34" ht="12.75" customHeight="1" x14ac:dyDescent="0.2">
      <c r="A16" s="1"/>
      <c r="B16" s="34" t="s">
        <v>100</v>
      </c>
      <c r="C16" s="64"/>
      <c r="D16" s="31">
        <v>580</v>
      </c>
      <c r="E16" s="31">
        <v>150</v>
      </c>
      <c r="F16" s="31">
        <v>40</v>
      </c>
      <c r="G16" s="31">
        <v>290</v>
      </c>
      <c r="H16" s="31">
        <v>50</v>
      </c>
      <c r="I16" s="31">
        <v>60</v>
      </c>
      <c r="J16" s="31"/>
      <c r="K16" s="31">
        <v>400</v>
      </c>
      <c r="L16" s="31">
        <v>30</v>
      </c>
      <c r="M16" s="102">
        <v>1570</v>
      </c>
      <c r="N16" s="31"/>
      <c r="O16" s="104" t="s">
        <v>244</v>
      </c>
      <c r="P16" s="104">
        <v>0.1</v>
      </c>
      <c r="Q16" s="104" t="s">
        <v>244</v>
      </c>
      <c r="R16" s="104">
        <v>3</v>
      </c>
      <c r="S16" s="104">
        <v>2.5</v>
      </c>
      <c r="T16" s="104">
        <v>11.9</v>
      </c>
      <c r="U16" s="31"/>
      <c r="V16" s="104">
        <v>2.8</v>
      </c>
      <c r="W16" s="105">
        <v>20.3</v>
      </c>
      <c r="Y16" s="31">
        <v>43</v>
      </c>
      <c r="Z16" s="31">
        <v>27</v>
      </c>
      <c r="AA16" s="31">
        <v>8</v>
      </c>
      <c r="AB16" s="31">
        <v>145</v>
      </c>
      <c r="AC16" s="31">
        <v>69</v>
      </c>
      <c r="AD16" s="31">
        <v>469</v>
      </c>
      <c r="AE16" s="102">
        <v>761</v>
      </c>
      <c r="AG16" s="31">
        <v>328</v>
      </c>
    </row>
    <row r="17" spans="1:34" ht="26.85" customHeight="1" x14ac:dyDescent="0.2">
      <c r="A17" s="1"/>
      <c r="B17" s="34" t="s">
        <v>101</v>
      </c>
      <c r="C17" s="64"/>
      <c r="D17" s="31">
        <v>660</v>
      </c>
      <c r="E17" s="31">
        <v>160</v>
      </c>
      <c r="F17" s="31">
        <v>40</v>
      </c>
      <c r="G17" s="31">
        <v>260</v>
      </c>
      <c r="H17" s="31">
        <v>40</v>
      </c>
      <c r="I17" s="31">
        <v>20</v>
      </c>
      <c r="J17" s="31"/>
      <c r="K17" s="31">
        <v>360</v>
      </c>
      <c r="L17" s="31">
        <v>40</v>
      </c>
      <c r="M17" s="102">
        <v>1530</v>
      </c>
      <c r="N17" s="31"/>
      <c r="O17" s="104" t="s">
        <v>244</v>
      </c>
      <c r="P17" s="104">
        <v>0.1</v>
      </c>
      <c r="Q17" s="104" t="s">
        <v>244</v>
      </c>
      <c r="R17" s="104">
        <v>2.8</v>
      </c>
      <c r="S17" s="104">
        <v>1.6</v>
      </c>
      <c r="T17" s="104">
        <v>5.0999999999999996</v>
      </c>
      <c r="U17" s="31"/>
      <c r="V17" s="104">
        <v>4.5999999999999996</v>
      </c>
      <c r="W17" s="105">
        <v>14.1</v>
      </c>
      <c r="Y17" s="31">
        <v>46</v>
      </c>
      <c r="Z17" s="31">
        <v>29</v>
      </c>
      <c r="AA17" s="31">
        <v>10</v>
      </c>
      <c r="AB17" s="31">
        <v>121</v>
      </c>
      <c r="AC17" s="31">
        <v>50</v>
      </c>
      <c r="AD17" s="31">
        <v>125</v>
      </c>
      <c r="AE17" s="102">
        <v>381</v>
      </c>
      <c r="AG17" s="31">
        <v>378</v>
      </c>
    </row>
    <row r="18" spans="1:34" ht="12.75" customHeight="1" x14ac:dyDescent="0.2">
      <c r="A18" s="1"/>
      <c r="B18" s="34" t="s">
        <v>102</v>
      </c>
      <c r="C18" s="64"/>
      <c r="D18" s="31">
        <v>550</v>
      </c>
      <c r="E18" s="31">
        <v>130</v>
      </c>
      <c r="F18" s="31">
        <v>40</v>
      </c>
      <c r="G18" s="31">
        <v>300</v>
      </c>
      <c r="H18" s="31">
        <v>60</v>
      </c>
      <c r="I18" s="31">
        <v>40</v>
      </c>
      <c r="J18" s="31"/>
      <c r="K18" s="31">
        <v>460</v>
      </c>
      <c r="L18" s="31">
        <v>30</v>
      </c>
      <c r="M18" s="102">
        <v>1570</v>
      </c>
      <c r="N18" s="31"/>
      <c r="O18" s="104" t="s">
        <v>244</v>
      </c>
      <c r="P18" s="104">
        <v>0.1</v>
      </c>
      <c r="Q18" s="104" t="s">
        <v>244</v>
      </c>
      <c r="R18" s="104">
        <v>3.3</v>
      </c>
      <c r="S18" s="104">
        <v>2.7</v>
      </c>
      <c r="T18" s="104">
        <v>8.9</v>
      </c>
      <c r="U18" s="31"/>
      <c r="V18" s="104">
        <v>2.1</v>
      </c>
      <c r="W18" s="105">
        <v>17.100000000000001</v>
      </c>
      <c r="Y18" s="31">
        <v>41</v>
      </c>
      <c r="Z18" s="31">
        <v>24</v>
      </c>
      <c r="AA18" s="31">
        <v>10</v>
      </c>
      <c r="AB18" s="31">
        <v>141</v>
      </c>
      <c r="AC18" s="31">
        <v>75</v>
      </c>
      <c r="AD18" s="31">
        <v>342</v>
      </c>
      <c r="AE18" s="102">
        <v>633</v>
      </c>
      <c r="AG18" s="31">
        <v>423</v>
      </c>
    </row>
    <row r="19" spans="1:34" ht="12.75" customHeight="1" x14ac:dyDescent="0.2">
      <c r="A19" s="1"/>
      <c r="B19" s="34" t="s">
        <v>103</v>
      </c>
      <c r="C19" s="64"/>
      <c r="D19" s="31">
        <v>630</v>
      </c>
      <c r="E19" s="31">
        <v>120</v>
      </c>
      <c r="F19" s="31">
        <v>30</v>
      </c>
      <c r="G19" s="31">
        <v>290</v>
      </c>
      <c r="H19" s="31">
        <v>50</v>
      </c>
      <c r="I19" s="31">
        <v>50</v>
      </c>
      <c r="J19" s="31"/>
      <c r="K19" s="31">
        <v>350</v>
      </c>
      <c r="L19" s="31">
        <v>30</v>
      </c>
      <c r="M19" s="102">
        <v>1520</v>
      </c>
      <c r="N19" s="31"/>
      <c r="O19" s="104" t="s">
        <v>244</v>
      </c>
      <c r="P19" s="104">
        <v>0.1</v>
      </c>
      <c r="Q19" s="104" t="s">
        <v>244</v>
      </c>
      <c r="R19" s="104">
        <v>3.6</v>
      </c>
      <c r="S19" s="104">
        <v>2.2999999999999998</v>
      </c>
      <c r="T19" s="104">
        <v>11.4</v>
      </c>
      <c r="U19" s="31"/>
      <c r="V19" s="104">
        <v>2.9</v>
      </c>
      <c r="W19" s="105">
        <v>20.3</v>
      </c>
      <c r="Y19" s="31">
        <v>48</v>
      </c>
      <c r="Z19" s="31">
        <v>23</v>
      </c>
      <c r="AA19" s="31">
        <v>8</v>
      </c>
      <c r="AB19" s="31">
        <v>146</v>
      </c>
      <c r="AC19" s="31">
        <v>67</v>
      </c>
      <c r="AD19" s="31">
        <v>339</v>
      </c>
      <c r="AE19" s="102">
        <v>630</v>
      </c>
      <c r="AG19" s="31">
        <v>345</v>
      </c>
    </row>
    <row r="20" spans="1:34" ht="12.75" customHeight="1" x14ac:dyDescent="0.2">
      <c r="A20" s="1"/>
      <c r="B20" s="34" t="s">
        <v>104</v>
      </c>
      <c r="C20" s="64"/>
      <c r="D20" s="31">
        <v>600</v>
      </c>
      <c r="E20" s="31">
        <v>140</v>
      </c>
      <c r="F20" s="31">
        <v>40</v>
      </c>
      <c r="G20" s="31">
        <v>290</v>
      </c>
      <c r="H20" s="31">
        <v>40</v>
      </c>
      <c r="I20" s="31">
        <v>20</v>
      </c>
      <c r="J20" s="31"/>
      <c r="K20" s="31">
        <v>410</v>
      </c>
      <c r="L20" s="31">
        <v>70</v>
      </c>
      <c r="M20" s="102">
        <v>1540</v>
      </c>
      <c r="N20" s="31"/>
      <c r="O20" s="104" t="s">
        <v>202</v>
      </c>
      <c r="P20" s="104">
        <v>0.1</v>
      </c>
      <c r="Q20" s="104" t="s">
        <v>244</v>
      </c>
      <c r="R20" s="104">
        <v>2.9</v>
      </c>
      <c r="S20" s="104">
        <v>1.9</v>
      </c>
      <c r="T20" s="104">
        <v>9.1999999999999993</v>
      </c>
      <c r="U20" s="31"/>
      <c r="V20" s="104">
        <v>3</v>
      </c>
      <c r="W20" s="105">
        <v>17.2</v>
      </c>
      <c r="Y20" s="31">
        <v>45</v>
      </c>
      <c r="Z20" s="31">
        <v>26</v>
      </c>
      <c r="AA20" s="31">
        <v>10</v>
      </c>
      <c r="AB20" s="31">
        <v>138</v>
      </c>
      <c r="AC20" s="31">
        <v>60</v>
      </c>
      <c r="AD20" s="31">
        <v>187</v>
      </c>
      <c r="AE20" s="102">
        <v>466</v>
      </c>
      <c r="AG20" s="31">
        <v>304</v>
      </c>
    </row>
    <row r="21" spans="1:34" ht="25.5" customHeight="1" x14ac:dyDescent="0.2">
      <c r="A21" s="1"/>
      <c r="B21" s="34" t="s">
        <v>245</v>
      </c>
      <c r="C21" s="64"/>
      <c r="D21" s="31">
        <v>490</v>
      </c>
      <c r="E21" s="31">
        <v>90</v>
      </c>
      <c r="F21" s="31">
        <v>20</v>
      </c>
      <c r="G21" s="31">
        <v>140</v>
      </c>
      <c r="H21" s="31">
        <v>20</v>
      </c>
      <c r="I21" s="31">
        <v>20</v>
      </c>
      <c r="J21" s="31"/>
      <c r="K21" s="31">
        <v>210</v>
      </c>
      <c r="L21" s="31">
        <v>20</v>
      </c>
      <c r="M21" s="102">
        <v>990</v>
      </c>
      <c r="N21" s="31"/>
      <c r="O21" s="104" t="s">
        <v>244</v>
      </c>
      <c r="P21" s="104" t="s">
        <v>244</v>
      </c>
      <c r="Q21" s="104" t="s">
        <v>244</v>
      </c>
      <c r="R21" s="104">
        <v>1.4</v>
      </c>
      <c r="S21" s="104">
        <v>1.2</v>
      </c>
      <c r="T21" s="104">
        <v>5.6</v>
      </c>
      <c r="U21" s="31"/>
      <c r="V21" s="104">
        <v>0.7</v>
      </c>
      <c r="W21" s="105">
        <v>8.9</v>
      </c>
      <c r="Y21" s="31">
        <v>38</v>
      </c>
      <c r="Z21" s="31">
        <v>16</v>
      </c>
      <c r="AA21" s="31">
        <v>6</v>
      </c>
      <c r="AB21" s="31">
        <v>65</v>
      </c>
      <c r="AC21" s="31">
        <v>29</v>
      </c>
      <c r="AD21" s="31">
        <v>126</v>
      </c>
      <c r="AE21" s="102">
        <v>279</v>
      </c>
      <c r="AG21" s="31">
        <v>122</v>
      </c>
    </row>
    <row r="22" spans="1:34" ht="12.75" customHeight="1" x14ac:dyDescent="0.2">
      <c r="A22" s="1"/>
      <c r="B22" s="34" t="s">
        <v>246</v>
      </c>
      <c r="C22" s="64"/>
      <c r="D22" s="31">
        <v>520</v>
      </c>
      <c r="E22" s="31">
        <v>100</v>
      </c>
      <c r="F22" s="31">
        <v>40</v>
      </c>
      <c r="G22" s="31">
        <v>200</v>
      </c>
      <c r="H22" s="31">
        <v>30</v>
      </c>
      <c r="I22" s="31">
        <v>30</v>
      </c>
      <c r="J22" s="31"/>
      <c r="K22" s="31">
        <v>300</v>
      </c>
      <c r="L22" s="31">
        <v>20</v>
      </c>
      <c r="M22" s="102">
        <v>1210</v>
      </c>
      <c r="N22" s="31"/>
      <c r="O22" s="104" t="s">
        <v>244</v>
      </c>
      <c r="P22" s="104" t="s">
        <v>244</v>
      </c>
      <c r="Q22" s="104" t="s">
        <v>244</v>
      </c>
      <c r="R22" s="104">
        <v>2.2000000000000002</v>
      </c>
      <c r="S22" s="104">
        <v>1.2</v>
      </c>
      <c r="T22" s="104">
        <v>5.2</v>
      </c>
      <c r="U22" s="31"/>
      <c r="V22" s="104">
        <v>1.5</v>
      </c>
      <c r="W22" s="105">
        <v>10.199999999999999</v>
      </c>
      <c r="Y22" s="31">
        <v>39</v>
      </c>
      <c r="Z22" s="31">
        <v>19</v>
      </c>
      <c r="AA22" s="31">
        <v>9</v>
      </c>
      <c r="AB22" s="31">
        <v>92</v>
      </c>
      <c r="AC22" s="31">
        <v>39</v>
      </c>
      <c r="AD22" s="31">
        <v>267</v>
      </c>
      <c r="AE22" s="102">
        <v>464</v>
      </c>
      <c r="AG22" s="31">
        <v>256</v>
      </c>
    </row>
    <row r="23" spans="1:34" ht="12.75" customHeight="1" x14ac:dyDescent="0.2">
      <c r="A23" s="1"/>
      <c r="B23" s="34" t="s">
        <v>247</v>
      </c>
      <c r="C23" s="64"/>
      <c r="D23" s="31">
        <v>580</v>
      </c>
      <c r="E23" s="31">
        <v>150</v>
      </c>
      <c r="F23" s="31">
        <v>30</v>
      </c>
      <c r="G23" s="31">
        <v>330</v>
      </c>
      <c r="H23" s="31">
        <v>40</v>
      </c>
      <c r="I23" s="31">
        <v>50</v>
      </c>
      <c r="J23" s="31"/>
      <c r="K23" s="31">
        <v>360</v>
      </c>
      <c r="L23" s="31">
        <v>30</v>
      </c>
      <c r="M23" s="102">
        <v>1550</v>
      </c>
      <c r="N23" s="31"/>
      <c r="O23" s="104" t="s">
        <v>244</v>
      </c>
      <c r="P23" s="104">
        <v>0.1</v>
      </c>
      <c r="Q23" s="104" t="s">
        <v>244</v>
      </c>
      <c r="R23" s="104">
        <v>3.5</v>
      </c>
      <c r="S23" s="104">
        <v>2.1</v>
      </c>
      <c r="T23" s="104">
        <v>11.2</v>
      </c>
      <c r="U23" s="31"/>
      <c r="V23" s="104">
        <v>1.8</v>
      </c>
      <c r="W23" s="105">
        <v>18.8</v>
      </c>
      <c r="Y23" s="31">
        <v>45</v>
      </c>
      <c r="Z23" s="31">
        <v>29</v>
      </c>
      <c r="AA23" s="31">
        <v>8</v>
      </c>
      <c r="AB23" s="31">
        <v>159</v>
      </c>
      <c r="AC23" s="31">
        <v>59</v>
      </c>
      <c r="AD23" s="31">
        <v>258</v>
      </c>
      <c r="AE23" s="102">
        <v>557</v>
      </c>
      <c r="AG23" s="31">
        <v>278</v>
      </c>
    </row>
    <row r="24" spans="1:34" ht="12.75" customHeight="1" x14ac:dyDescent="0.2">
      <c r="A24" s="1"/>
      <c r="B24" s="34" t="s">
        <v>248</v>
      </c>
      <c r="C24" s="64"/>
      <c r="D24" s="31">
        <v>610</v>
      </c>
      <c r="E24" s="31">
        <v>160</v>
      </c>
      <c r="F24" s="31">
        <v>40</v>
      </c>
      <c r="G24" s="31">
        <v>310</v>
      </c>
      <c r="H24" s="31">
        <v>50</v>
      </c>
      <c r="I24" s="31">
        <v>40</v>
      </c>
      <c r="J24" s="31"/>
      <c r="K24" s="31">
        <v>330</v>
      </c>
      <c r="L24" s="31">
        <v>30</v>
      </c>
      <c r="M24" s="102">
        <v>1540</v>
      </c>
      <c r="N24" s="31"/>
      <c r="O24" s="104" t="s">
        <v>244</v>
      </c>
      <c r="P24" s="104" t="s">
        <v>244</v>
      </c>
      <c r="Q24" s="104" t="s">
        <v>244</v>
      </c>
      <c r="R24" s="104">
        <v>3.3</v>
      </c>
      <c r="S24" s="104">
        <v>3</v>
      </c>
      <c r="T24" s="104">
        <v>10.6</v>
      </c>
      <c r="U24" s="31"/>
      <c r="V24" s="104">
        <v>3.3</v>
      </c>
      <c r="W24" s="105">
        <v>20.2</v>
      </c>
      <c r="Y24" s="31">
        <v>46</v>
      </c>
      <c r="Z24" s="31">
        <v>29</v>
      </c>
      <c r="AA24" s="31">
        <v>10</v>
      </c>
      <c r="AB24" s="31">
        <v>150</v>
      </c>
      <c r="AC24" s="31">
        <v>74</v>
      </c>
      <c r="AD24" s="31">
        <v>418</v>
      </c>
      <c r="AE24" s="102">
        <v>727</v>
      </c>
      <c r="AG24" s="31">
        <v>326</v>
      </c>
    </row>
    <row r="25" spans="1:34" ht="25.5" customHeight="1" x14ac:dyDescent="0.2">
      <c r="A25" s="1"/>
      <c r="B25" s="34" t="s">
        <v>249</v>
      </c>
      <c r="C25" s="64"/>
      <c r="D25" s="31">
        <v>590</v>
      </c>
      <c r="E25" s="31">
        <v>180</v>
      </c>
      <c r="F25" s="31">
        <v>50</v>
      </c>
      <c r="G25" s="31">
        <v>340</v>
      </c>
      <c r="H25" s="31">
        <v>40</v>
      </c>
      <c r="I25" s="31">
        <v>40</v>
      </c>
      <c r="J25" s="31"/>
      <c r="K25" s="31">
        <v>370</v>
      </c>
      <c r="L25" s="31">
        <v>30</v>
      </c>
      <c r="M25" s="102">
        <v>1620</v>
      </c>
      <c r="N25" s="31"/>
      <c r="O25" s="104">
        <v>0.2</v>
      </c>
      <c r="P25" s="104" t="s">
        <v>244</v>
      </c>
      <c r="Q25" s="104" t="s">
        <v>244</v>
      </c>
      <c r="R25" s="104">
        <v>3.7</v>
      </c>
      <c r="S25" s="104">
        <v>2.4</v>
      </c>
      <c r="T25" s="104">
        <v>24.8</v>
      </c>
      <c r="U25" s="31"/>
      <c r="V25" s="104">
        <v>2.2000000000000002</v>
      </c>
      <c r="W25" s="105">
        <v>33.299999999999997</v>
      </c>
      <c r="Y25" s="31">
        <v>45</v>
      </c>
      <c r="Z25" s="31">
        <v>34</v>
      </c>
      <c r="AA25" s="31">
        <v>13</v>
      </c>
      <c r="AB25" s="31">
        <v>166</v>
      </c>
      <c r="AC25" s="31">
        <v>61</v>
      </c>
      <c r="AD25" s="31">
        <v>569</v>
      </c>
      <c r="AE25" s="102">
        <v>888</v>
      </c>
      <c r="AG25" s="31">
        <v>257</v>
      </c>
    </row>
    <row r="26" spans="1:34" ht="26.85" customHeight="1" x14ac:dyDescent="0.2">
      <c r="A26" s="10" t="s">
        <v>110</v>
      </c>
      <c r="B26" s="10"/>
      <c r="C26" s="64"/>
      <c r="D26" s="107"/>
      <c r="E26" s="107"/>
      <c r="F26" s="107"/>
      <c r="G26" s="107"/>
      <c r="H26" s="107"/>
      <c r="I26" s="107"/>
      <c r="J26" s="107"/>
      <c r="K26" s="107"/>
      <c r="L26" s="107"/>
      <c r="M26" s="102"/>
      <c r="N26" s="31"/>
      <c r="O26" s="37"/>
      <c r="P26" s="37"/>
      <c r="Q26" s="37"/>
      <c r="R26" s="37"/>
      <c r="S26" s="37"/>
      <c r="T26" s="37"/>
      <c r="U26" s="31"/>
      <c r="V26" s="37"/>
      <c r="W26" s="108"/>
      <c r="AE26" s="102"/>
    </row>
    <row r="27" spans="1:34" x14ac:dyDescent="0.2">
      <c r="A27" s="1"/>
      <c r="B27" s="63" t="s">
        <v>111</v>
      </c>
      <c r="C27" s="10"/>
      <c r="D27" s="31">
        <v>210</v>
      </c>
      <c r="E27" s="31">
        <v>50</v>
      </c>
      <c r="F27" s="31">
        <v>10</v>
      </c>
      <c r="G27" s="31">
        <v>80</v>
      </c>
      <c r="H27" s="31">
        <v>10</v>
      </c>
      <c r="I27" s="31">
        <v>20</v>
      </c>
      <c r="J27" s="31"/>
      <c r="K27" s="31">
        <v>120</v>
      </c>
      <c r="L27" s="31">
        <v>20</v>
      </c>
      <c r="M27" s="102">
        <v>490</v>
      </c>
      <c r="N27" s="31"/>
      <c r="O27" s="104" t="s">
        <v>244</v>
      </c>
      <c r="P27" s="104" t="s">
        <v>244</v>
      </c>
      <c r="Q27" s="104" t="s">
        <v>244</v>
      </c>
      <c r="R27" s="104">
        <v>1</v>
      </c>
      <c r="S27" s="104">
        <v>0.3</v>
      </c>
      <c r="T27" s="104">
        <v>3.4</v>
      </c>
      <c r="U27" s="31"/>
      <c r="V27" s="104" t="s">
        <v>202</v>
      </c>
      <c r="W27" s="105">
        <v>6</v>
      </c>
      <c r="Y27" s="31">
        <v>15</v>
      </c>
      <c r="Z27" s="31">
        <v>9</v>
      </c>
      <c r="AA27" s="31">
        <v>3</v>
      </c>
      <c r="AB27" s="31">
        <v>42</v>
      </c>
      <c r="AC27" s="31">
        <v>14</v>
      </c>
      <c r="AD27" s="31">
        <v>134</v>
      </c>
      <c r="AE27" s="102">
        <v>217</v>
      </c>
      <c r="AG27" s="31">
        <v>124</v>
      </c>
    </row>
    <row r="28" spans="1:34" x14ac:dyDescent="0.2">
      <c r="A28" s="1"/>
      <c r="B28" s="63" t="s">
        <v>112</v>
      </c>
      <c r="C28" s="64"/>
      <c r="D28" s="31">
        <v>200</v>
      </c>
      <c r="E28" s="31">
        <v>40</v>
      </c>
      <c r="F28" s="31">
        <v>10</v>
      </c>
      <c r="G28" s="31">
        <v>80</v>
      </c>
      <c r="H28" s="31">
        <v>10</v>
      </c>
      <c r="I28" s="31">
        <v>10</v>
      </c>
      <c r="J28" s="31"/>
      <c r="K28" s="31">
        <v>110</v>
      </c>
      <c r="L28" s="31">
        <v>20</v>
      </c>
      <c r="M28" s="102">
        <v>460</v>
      </c>
      <c r="N28" s="31"/>
      <c r="O28" s="104" t="s">
        <v>244</v>
      </c>
      <c r="P28" s="104" t="s">
        <v>244</v>
      </c>
      <c r="Q28" s="104" t="s">
        <v>244</v>
      </c>
      <c r="R28" s="104">
        <v>0.9</v>
      </c>
      <c r="S28" s="104">
        <v>0.4</v>
      </c>
      <c r="T28" s="104">
        <v>1.7</v>
      </c>
      <c r="U28" s="31"/>
      <c r="V28" s="104">
        <v>0.6</v>
      </c>
      <c r="W28" s="105">
        <v>3.6</v>
      </c>
      <c r="Y28" s="31">
        <v>14</v>
      </c>
      <c r="Z28" s="31">
        <v>7</v>
      </c>
      <c r="AA28" s="31">
        <v>3</v>
      </c>
      <c r="AB28" s="31">
        <v>37</v>
      </c>
      <c r="AC28" s="31">
        <v>11</v>
      </c>
      <c r="AD28" s="31">
        <v>53</v>
      </c>
      <c r="AE28" s="102">
        <v>125</v>
      </c>
      <c r="AG28" s="31">
        <v>66</v>
      </c>
    </row>
    <row r="29" spans="1:34" x14ac:dyDescent="0.2">
      <c r="A29" s="1"/>
      <c r="B29" s="63" t="s">
        <v>113</v>
      </c>
      <c r="C29" s="64"/>
      <c r="D29" s="31">
        <v>180</v>
      </c>
      <c r="E29" s="31">
        <v>50</v>
      </c>
      <c r="F29" s="31">
        <v>10</v>
      </c>
      <c r="G29" s="31">
        <v>80</v>
      </c>
      <c r="H29" s="31">
        <v>20</v>
      </c>
      <c r="I29" s="31">
        <v>20</v>
      </c>
      <c r="J29" s="31"/>
      <c r="K29" s="31">
        <v>120</v>
      </c>
      <c r="L29" s="31">
        <v>10</v>
      </c>
      <c r="M29" s="102">
        <v>480</v>
      </c>
      <c r="N29" s="31"/>
      <c r="O29" s="104" t="s">
        <v>244</v>
      </c>
      <c r="P29" s="104" t="s">
        <v>244</v>
      </c>
      <c r="Q29" s="104" t="s">
        <v>244</v>
      </c>
      <c r="R29" s="104">
        <v>0.9</v>
      </c>
      <c r="S29" s="104">
        <v>1</v>
      </c>
      <c r="T29" s="104">
        <v>3.3</v>
      </c>
      <c r="U29" s="31"/>
      <c r="V29" s="104">
        <v>0.7</v>
      </c>
      <c r="W29" s="105">
        <v>6</v>
      </c>
      <c r="Y29" s="31">
        <v>13</v>
      </c>
      <c r="Z29" s="31">
        <v>10</v>
      </c>
      <c r="AA29" s="31">
        <v>2</v>
      </c>
      <c r="AB29" s="31">
        <v>41</v>
      </c>
      <c r="AC29" s="31">
        <v>28</v>
      </c>
      <c r="AD29" s="31">
        <v>88</v>
      </c>
      <c r="AE29" s="102">
        <v>182</v>
      </c>
      <c r="AG29" s="31">
        <v>71</v>
      </c>
    </row>
    <row r="30" spans="1:34" x14ac:dyDescent="0.2">
      <c r="A30" s="1"/>
      <c r="B30" s="63" t="s">
        <v>114</v>
      </c>
      <c r="C30" s="64"/>
      <c r="D30" s="31">
        <v>210</v>
      </c>
      <c r="E30" s="31">
        <v>40</v>
      </c>
      <c r="F30" s="31">
        <v>20</v>
      </c>
      <c r="G30" s="31">
        <v>80</v>
      </c>
      <c r="H30" s="31">
        <v>10</v>
      </c>
      <c r="I30" s="31">
        <v>30</v>
      </c>
      <c r="J30" s="31"/>
      <c r="K30" s="31">
        <v>110</v>
      </c>
      <c r="L30" s="31">
        <v>20</v>
      </c>
      <c r="M30" s="102">
        <v>490</v>
      </c>
      <c r="N30" s="31"/>
      <c r="O30" s="104" t="s">
        <v>244</v>
      </c>
      <c r="P30" s="104" t="s">
        <v>244</v>
      </c>
      <c r="Q30" s="104" t="s">
        <v>244</v>
      </c>
      <c r="R30" s="104">
        <v>1</v>
      </c>
      <c r="S30" s="104">
        <v>0.2</v>
      </c>
      <c r="T30" s="104">
        <v>5.5</v>
      </c>
      <c r="U30" s="31"/>
      <c r="V30" s="104">
        <v>1.3</v>
      </c>
      <c r="W30" s="105">
        <v>8</v>
      </c>
      <c r="Y30" s="31">
        <v>15</v>
      </c>
      <c r="Z30" s="31">
        <v>8</v>
      </c>
      <c r="AA30" s="31">
        <v>4</v>
      </c>
      <c r="AB30" s="31">
        <v>39</v>
      </c>
      <c r="AC30" s="31">
        <v>9</v>
      </c>
      <c r="AD30" s="31">
        <v>256</v>
      </c>
      <c r="AE30" s="102">
        <v>332</v>
      </c>
      <c r="AG30" s="31">
        <v>99</v>
      </c>
    </row>
    <row r="31" spans="1:34" x14ac:dyDescent="0.2">
      <c r="A31" s="1"/>
      <c r="B31" s="63" t="s">
        <v>115</v>
      </c>
      <c r="C31" s="64"/>
      <c r="D31" s="31">
        <v>230</v>
      </c>
      <c r="E31" s="31">
        <v>40</v>
      </c>
      <c r="F31" s="31">
        <v>10</v>
      </c>
      <c r="G31" s="31">
        <v>110</v>
      </c>
      <c r="H31" s="31">
        <v>10</v>
      </c>
      <c r="I31" s="31">
        <v>20</v>
      </c>
      <c r="J31" s="31"/>
      <c r="K31" s="31">
        <v>110</v>
      </c>
      <c r="L31" s="31">
        <v>10</v>
      </c>
      <c r="M31" s="102">
        <v>530</v>
      </c>
      <c r="N31" s="31"/>
      <c r="O31" s="104" t="s">
        <v>244</v>
      </c>
      <c r="P31" s="104" t="s">
        <v>244</v>
      </c>
      <c r="Q31" s="104" t="s">
        <v>244</v>
      </c>
      <c r="R31" s="104">
        <v>1.3</v>
      </c>
      <c r="S31" s="104">
        <v>0.6</v>
      </c>
      <c r="T31" s="104">
        <v>1.6</v>
      </c>
      <c r="U31" s="31"/>
      <c r="V31" s="104">
        <v>0.2</v>
      </c>
      <c r="W31" s="105">
        <v>3.8</v>
      </c>
      <c r="Y31" s="31">
        <v>16</v>
      </c>
      <c r="Z31" s="31">
        <v>7</v>
      </c>
      <c r="AA31" s="31">
        <v>2</v>
      </c>
      <c r="AB31" s="31">
        <v>53</v>
      </c>
      <c r="AC31" s="31">
        <v>21</v>
      </c>
      <c r="AD31" s="31">
        <v>90</v>
      </c>
      <c r="AE31" s="102">
        <v>191</v>
      </c>
      <c r="AG31" s="31">
        <v>59</v>
      </c>
    </row>
    <row r="32" spans="1:34" s="10" customFormat="1" x14ac:dyDescent="0.2">
      <c r="A32" s="1"/>
      <c r="B32" s="63" t="s">
        <v>116</v>
      </c>
      <c r="C32" s="64"/>
      <c r="D32" s="31">
        <v>170</v>
      </c>
      <c r="E32" s="31">
        <v>40</v>
      </c>
      <c r="F32" s="31">
        <v>10</v>
      </c>
      <c r="G32" s="31">
        <v>80</v>
      </c>
      <c r="H32" s="31">
        <v>10</v>
      </c>
      <c r="I32" s="31">
        <v>10</v>
      </c>
      <c r="J32" s="31"/>
      <c r="K32" s="31">
        <v>150</v>
      </c>
      <c r="L32" s="31">
        <v>10</v>
      </c>
      <c r="M32" s="102">
        <v>470</v>
      </c>
      <c r="N32" s="31"/>
      <c r="O32" s="104" t="s">
        <v>244</v>
      </c>
      <c r="P32" s="104" t="s">
        <v>244</v>
      </c>
      <c r="Q32" s="104" t="s">
        <v>244</v>
      </c>
      <c r="R32" s="104">
        <v>0.8</v>
      </c>
      <c r="S32" s="104">
        <v>0.5</v>
      </c>
      <c r="T32" s="104">
        <v>3.1</v>
      </c>
      <c r="U32" s="31"/>
      <c r="V32" s="104">
        <v>1.5</v>
      </c>
      <c r="W32" s="105">
        <v>5.9</v>
      </c>
      <c r="X32" s="86"/>
      <c r="Y32" s="31">
        <v>13</v>
      </c>
      <c r="Z32" s="31">
        <v>8</v>
      </c>
      <c r="AA32" s="31">
        <v>3</v>
      </c>
      <c r="AB32" s="31">
        <v>37</v>
      </c>
      <c r="AC32" s="31">
        <v>14</v>
      </c>
      <c r="AD32" s="31">
        <v>95</v>
      </c>
      <c r="AE32" s="102">
        <v>170</v>
      </c>
      <c r="AF32" s="86"/>
      <c r="AG32" s="31">
        <v>231</v>
      </c>
      <c r="AH32" s="43"/>
    </row>
    <row r="33" spans="1:33" x14ac:dyDescent="0.2">
      <c r="A33" s="1"/>
      <c r="B33" s="63" t="s">
        <v>117</v>
      </c>
      <c r="C33" s="64"/>
      <c r="D33" s="31">
        <v>250</v>
      </c>
      <c r="E33" s="31">
        <v>50</v>
      </c>
      <c r="F33" s="31">
        <v>20</v>
      </c>
      <c r="G33" s="31">
        <v>120</v>
      </c>
      <c r="H33" s="31">
        <v>20</v>
      </c>
      <c r="I33" s="31">
        <v>10</v>
      </c>
      <c r="J33" s="31"/>
      <c r="K33" s="31">
        <v>140</v>
      </c>
      <c r="L33" s="31">
        <v>40</v>
      </c>
      <c r="M33" s="102">
        <v>610</v>
      </c>
      <c r="N33" s="31"/>
      <c r="O33" s="104" t="s">
        <v>244</v>
      </c>
      <c r="P33" s="104" t="s">
        <v>244</v>
      </c>
      <c r="Q33" s="104" t="s">
        <v>244</v>
      </c>
      <c r="R33" s="104">
        <v>1.3</v>
      </c>
      <c r="S33" s="104">
        <v>0.9</v>
      </c>
      <c r="T33" s="104">
        <v>3</v>
      </c>
      <c r="U33" s="31"/>
      <c r="V33" s="104">
        <v>1.2</v>
      </c>
      <c r="W33" s="105">
        <v>6.6</v>
      </c>
      <c r="Y33" s="31">
        <v>18</v>
      </c>
      <c r="Z33" s="31">
        <v>10</v>
      </c>
      <c r="AA33" s="31">
        <v>4</v>
      </c>
      <c r="AB33" s="31">
        <v>58</v>
      </c>
      <c r="AC33" s="31">
        <v>26</v>
      </c>
      <c r="AD33" s="31">
        <v>105</v>
      </c>
      <c r="AE33" s="102">
        <v>221</v>
      </c>
      <c r="AG33" s="31">
        <v>112</v>
      </c>
    </row>
    <row r="34" spans="1:33" x14ac:dyDescent="0.2">
      <c r="A34" s="1"/>
      <c r="B34" s="63" t="s">
        <v>118</v>
      </c>
      <c r="C34" s="64"/>
      <c r="D34" s="31">
        <v>200</v>
      </c>
      <c r="E34" s="31">
        <v>50</v>
      </c>
      <c r="F34" s="31">
        <v>20</v>
      </c>
      <c r="G34" s="31">
        <v>110</v>
      </c>
      <c r="H34" s="31">
        <v>10</v>
      </c>
      <c r="I34" s="31">
        <v>10</v>
      </c>
      <c r="J34" s="31"/>
      <c r="K34" s="31">
        <v>150</v>
      </c>
      <c r="L34" s="31">
        <v>10</v>
      </c>
      <c r="M34" s="102">
        <v>560</v>
      </c>
      <c r="N34" s="31"/>
      <c r="O34" s="104" t="s">
        <v>244</v>
      </c>
      <c r="P34" s="104" t="s">
        <v>244</v>
      </c>
      <c r="Q34" s="104" t="s">
        <v>244</v>
      </c>
      <c r="R34" s="104">
        <v>1.2</v>
      </c>
      <c r="S34" s="104">
        <v>0.6</v>
      </c>
      <c r="T34" s="104">
        <v>3.4</v>
      </c>
      <c r="U34" s="31"/>
      <c r="V34" s="104">
        <v>0.2</v>
      </c>
      <c r="W34" s="105">
        <v>5.6</v>
      </c>
      <c r="X34" s="1"/>
      <c r="Y34" s="31">
        <v>16</v>
      </c>
      <c r="Z34" s="31">
        <v>10</v>
      </c>
      <c r="AA34" s="31">
        <v>4</v>
      </c>
      <c r="AB34" s="31">
        <v>52</v>
      </c>
      <c r="AC34" s="31">
        <v>20</v>
      </c>
      <c r="AD34" s="31">
        <v>76</v>
      </c>
      <c r="AE34" s="102">
        <v>177</v>
      </c>
      <c r="AF34" s="1"/>
      <c r="AG34" s="31">
        <v>114</v>
      </c>
    </row>
    <row r="35" spans="1:33" x14ac:dyDescent="0.2">
      <c r="A35" s="1"/>
      <c r="B35" s="63" t="s">
        <v>119</v>
      </c>
      <c r="C35" s="64"/>
      <c r="D35" s="31">
        <v>220</v>
      </c>
      <c r="E35" s="31">
        <v>40</v>
      </c>
      <c r="F35" s="31">
        <v>20</v>
      </c>
      <c r="G35" s="31">
        <v>110</v>
      </c>
      <c r="H35" s="31">
        <v>10</v>
      </c>
      <c r="I35" s="31">
        <v>30</v>
      </c>
      <c r="J35" s="31"/>
      <c r="K35" s="31">
        <v>110</v>
      </c>
      <c r="L35" s="31">
        <v>20</v>
      </c>
      <c r="M35" s="102">
        <v>530</v>
      </c>
      <c r="N35" s="31"/>
      <c r="O35" s="104" t="s">
        <v>202</v>
      </c>
      <c r="P35" s="104" t="s">
        <v>244</v>
      </c>
      <c r="Q35" s="104" t="s">
        <v>244</v>
      </c>
      <c r="R35" s="104">
        <v>1.1000000000000001</v>
      </c>
      <c r="S35" s="104">
        <v>0.8</v>
      </c>
      <c r="T35" s="104">
        <v>4.8</v>
      </c>
      <c r="U35" s="31"/>
      <c r="V35" s="104">
        <v>0.6</v>
      </c>
      <c r="W35" s="105">
        <v>7.5</v>
      </c>
      <c r="X35" s="1"/>
      <c r="Y35" s="31">
        <v>14</v>
      </c>
      <c r="Z35" s="31">
        <v>8</v>
      </c>
      <c r="AA35" s="31">
        <v>4</v>
      </c>
      <c r="AB35" s="31">
        <v>51</v>
      </c>
      <c r="AC35" s="31">
        <v>20</v>
      </c>
      <c r="AD35" s="31">
        <v>164</v>
      </c>
      <c r="AE35" s="102">
        <v>261</v>
      </c>
      <c r="AF35" s="1"/>
      <c r="AG35" s="31">
        <v>94</v>
      </c>
    </row>
    <row r="36" spans="1:33" x14ac:dyDescent="0.2">
      <c r="A36" s="1"/>
      <c r="B36" s="63" t="s">
        <v>120</v>
      </c>
      <c r="C36" s="64"/>
      <c r="D36" s="31">
        <v>170</v>
      </c>
      <c r="E36" s="31">
        <v>40</v>
      </c>
      <c r="F36" s="31">
        <v>10</v>
      </c>
      <c r="G36" s="31">
        <v>80</v>
      </c>
      <c r="H36" s="31">
        <v>10</v>
      </c>
      <c r="I36" s="31">
        <v>10</v>
      </c>
      <c r="J36" s="31"/>
      <c r="K36" s="31">
        <v>110</v>
      </c>
      <c r="L36" s="31">
        <v>10</v>
      </c>
      <c r="M36" s="102">
        <v>440</v>
      </c>
      <c r="N36" s="31"/>
      <c r="O36" s="104" t="s">
        <v>202</v>
      </c>
      <c r="P36" s="104" t="s">
        <v>244</v>
      </c>
      <c r="Q36" s="104" t="s">
        <v>244</v>
      </c>
      <c r="R36" s="104">
        <v>0.9</v>
      </c>
      <c r="S36" s="104">
        <v>0.6</v>
      </c>
      <c r="T36" s="104">
        <v>4.9000000000000004</v>
      </c>
      <c r="U36" s="31"/>
      <c r="V36" s="104">
        <v>0.4</v>
      </c>
      <c r="W36" s="105">
        <v>6.9</v>
      </c>
      <c r="X36" s="1"/>
      <c r="Y36" s="31">
        <v>13</v>
      </c>
      <c r="Z36" s="31">
        <v>8</v>
      </c>
      <c r="AA36" s="31">
        <v>2</v>
      </c>
      <c r="AB36" s="31">
        <v>39</v>
      </c>
      <c r="AC36" s="31">
        <v>19</v>
      </c>
      <c r="AD36" s="31">
        <v>128</v>
      </c>
      <c r="AE36" s="102">
        <v>209</v>
      </c>
      <c r="AF36" s="1"/>
      <c r="AG36" s="31">
        <v>50</v>
      </c>
    </row>
    <row r="37" spans="1:33" x14ac:dyDescent="0.2">
      <c r="A37" s="1"/>
      <c r="B37" s="63" t="s">
        <v>121</v>
      </c>
      <c r="C37" s="64"/>
      <c r="D37" s="31">
        <v>160</v>
      </c>
      <c r="E37" s="31">
        <v>40</v>
      </c>
      <c r="F37" s="31">
        <v>10</v>
      </c>
      <c r="G37" s="31">
        <v>80</v>
      </c>
      <c r="H37" s="31">
        <v>10</v>
      </c>
      <c r="I37" s="31">
        <v>20</v>
      </c>
      <c r="J37" s="31"/>
      <c r="K37" s="31">
        <v>130</v>
      </c>
      <c r="L37" s="31">
        <v>10</v>
      </c>
      <c r="M37" s="102">
        <v>460</v>
      </c>
      <c r="N37" s="31"/>
      <c r="O37" s="104" t="s">
        <v>244</v>
      </c>
      <c r="P37" s="104" t="s">
        <v>244</v>
      </c>
      <c r="Q37" s="104" t="s">
        <v>244</v>
      </c>
      <c r="R37" s="104">
        <v>0.8</v>
      </c>
      <c r="S37" s="104">
        <v>0.7</v>
      </c>
      <c r="T37" s="104">
        <v>2.5</v>
      </c>
      <c r="U37" s="31"/>
      <c r="V37" s="104">
        <v>1.4</v>
      </c>
      <c r="W37" s="105">
        <v>5.4</v>
      </c>
      <c r="X37" s="1"/>
      <c r="Y37" s="31">
        <v>12</v>
      </c>
      <c r="Z37" s="31">
        <v>8</v>
      </c>
      <c r="AA37" s="31">
        <v>3</v>
      </c>
      <c r="AB37" s="31">
        <v>39</v>
      </c>
      <c r="AC37" s="31">
        <v>16</v>
      </c>
      <c r="AD37" s="31">
        <v>83</v>
      </c>
      <c r="AE37" s="102">
        <v>161</v>
      </c>
      <c r="AF37" s="1"/>
      <c r="AG37" s="31">
        <v>127</v>
      </c>
    </row>
    <row r="38" spans="1:33" x14ac:dyDescent="0.2">
      <c r="A38" s="1"/>
      <c r="B38" s="63" t="s">
        <v>122</v>
      </c>
      <c r="C38" s="64"/>
      <c r="D38" s="31">
        <v>250</v>
      </c>
      <c r="E38" s="31">
        <v>60</v>
      </c>
      <c r="F38" s="31">
        <v>10</v>
      </c>
      <c r="G38" s="31">
        <v>140</v>
      </c>
      <c r="H38" s="31">
        <v>20</v>
      </c>
      <c r="I38" s="31">
        <v>30</v>
      </c>
      <c r="J38" s="31"/>
      <c r="K38" s="31">
        <v>160</v>
      </c>
      <c r="L38" s="31">
        <v>10</v>
      </c>
      <c r="M38" s="102">
        <v>670</v>
      </c>
      <c r="N38" s="31"/>
      <c r="O38" s="104" t="s">
        <v>244</v>
      </c>
      <c r="P38" s="104" t="s">
        <v>244</v>
      </c>
      <c r="Q38" s="104" t="s">
        <v>244</v>
      </c>
      <c r="R38" s="104">
        <v>1.3</v>
      </c>
      <c r="S38" s="104">
        <v>1.2</v>
      </c>
      <c r="T38" s="104">
        <v>4.5999999999999996</v>
      </c>
      <c r="U38" s="31"/>
      <c r="V38" s="104">
        <v>1</v>
      </c>
      <c r="W38" s="105">
        <v>8.1</v>
      </c>
      <c r="X38" s="1"/>
      <c r="Y38" s="31">
        <v>18</v>
      </c>
      <c r="Z38" s="31">
        <v>11</v>
      </c>
      <c r="AA38" s="31">
        <v>3</v>
      </c>
      <c r="AB38" s="31">
        <v>67</v>
      </c>
      <c r="AC38" s="31">
        <v>34</v>
      </c>
      <c r="AD38" s="31">
        <v>258</v>
      </c>
      <c r="AE38" s="102">
        <v>391</v>
      </c>
      <c r="AF38" s="1"/>
      <c r="AG38" s="31">
        <v>151</v>
      </c>
    </row>
    <row r="39" spans="1:33" ht="26.85" customHeight="1" x14ac:dyDescent="0.2">
      <c r="A39" s="1"/>
      <c r="B39" s="63" t="s">
        <v>123</v>
      </c>
      <c r="C39" s="64"/>
      <c r="D39" s="31">
        <v>230</v>
      </c>
      <c r="E39" s="31">
        <v>60</v>
      </c>
      <c r="F39" s="31">
        <v>10</v>
      </c>
      <c r="G39" s="31">
        <v>100</v>
      </c>
      <c r="H39" s="31">
        <v>10</v>
      </c>
      <c r="I39" s="31">
        <v>10</v>
      </c>
      <c r="J39" s="31"/>
      <c r="K39" s="31">
        <v>110</v>
      </c>
      <c r="L39" s="31">
        <v>10</v>
      </c>
      <c r="M39" s="102">
        <v>530</v>
      </c>
      <c r="N39" s="31"/>
      <c r="O39" s="104" t="s">
        <v>244</v>
      </c>
      <c r="P39" s="104" t="s">
        <v>244</v>
      </c>
      <c r="Q39" s="104" t="s">
        <v>244</v>
      </c>
      <c r="R39" s="104">
        <v>1.1000000000000001</v>
      </c>
      <c r="S39" s="104">
        <v>0.4</v>
      </c>
      <c r="T39" s="104">
        <v>0.8</v>
      </c>
      <c r="U39" s="31"/>
      <c r="V39" s="104">
        <v>0.6</v>
      </c>
      <c r="W39" s="105">
        <v>2.9</v>
      </c>
      <c r="X39" s="1"/>
      <c r="Y39" s="31">
        <v>17</v>
      </c>
      <c r="Z39" s="31">
        <v>10</v>
      </c>
      <c r="AA39" s="31">
        <v>3</v>
      </c>
      <c r="AB39" s="31">
        <v>48</v>
      </c>
      <c r="AC39" s="31">
        <v>15</v>
      </c>
      <c r="AD39" s="31">
        <v>40</v>
      </c>
      <c r="AE39" s="102">
        <v>133</v>
      </c>
      <c r="AF39" s="1"/>
      <c r="AG39" s="31">
        <v>63</v>
      </c>
    </row>
    <row r="40" spans="1:33" x14ac:dyDescent="0.2">
      <c r="A40" s="1"/>
      <c r="B40" s="63" t="s">
        <v>124</v>
      </c>
      <c r="C40" s="64"/>
      <c r="D40" s="31">
        <v>220</v>
      </c>
      <c r="E40" s="31">
        <v>50</v>
      </c>
      <c r="F40" s="31">
        <v>10</v>
      </c>
      <c r="G40" s="31">
        <v>80</v>
      </c>
      <c r="H40" s="31">
        <v>10</v>
      </c>
      <c r="I40" s="31" t="s">
        <v>202</v>
      </c>
      <c r="J40" s="31"/>
      <c r="K40" s="31">
        <v>150</v>
      </c>
      <c r="L40" s="31">
        <v>10</v>
      </c>
      <c r="M40" s="102">
        <v>530</v>
      </c>
      <c r="N40" s="31"/>
      <c r="O40" s="104" t="s">
        <v>244</v>
      </c>
      <c r="P40" s="104" t="s">
        <v>244</v>
      </c>
      <c r="Q40" s="104" t="s">
        <v>244</v>
      </c>
      <c r="R40" s="104">
        <v>0.9</v>
      </c>
      <c r="S40" s="104">
        <v>0.7</v>
      </c>
      <c r="T40" s="104" t="s">
        <v>202</v>
      </c>
      <c r="U40" s="31"/>
      <c r="V40" s="104">
        <v>3.7</v>
      </c>
      <c r="W40" s="105">
        <v>7.7</v>
      </c>
      <c r="Y40" s="31">
        <v>16</v>
      </c>
      <c r="Z40" s="31">
        <v>8</v>
      </c>
      <c r="AA40" s="31">
        <v>3</v>
      </c>
      <c r="AB40" s="31">
        <v>38</v>
      </c>
      <c r="AC40" s="31">
        <v>19</v>
      </c>
      <c r="AD40" s="31" t="s">
        <v>202</v>
      </c>
      <c r="AE40" s="102">
        <v>126</v>
      </c>
      <c r="AG40" s="31">
        <v>272</v>
      </c>
    </row>
    <row r="41" spans="1:33" x14ac:dyDescent="0.2">
      <c r="A41" s="1"/>
      <c r="B41" s="63" t="s">
        <v>125</v>
      </c>
      <c r="C41" s="64"/>
      <c r="D41" s="31">
        <v>210</v>
      </c>
      <c r="E41" s="31">
        <v>60</v>
      </c>
      <c r="F41" s="31">
        <v>10</v>
      </c>
      <c r="G41" s="31">
        <v>70</v>
      </c>
      <c r="H41" s="31">
        <v>10</v>
      </c>
      <c r="I41" s="31">
        <v>10</v>
      </c>
      <c r="J41" s="31"/>
      <c r="K41" s="31">
        <v>100</v>
      </c>
      <c r="L41" s="31">
        <v>10</v>
      </c>
      <c r="M41" s="102">
        <v>470</v>
      </c>
      <c r="N41" s="31"/>
      <c r="O41" s="104" t="s">
        <v>244</v>
      </c>
      <c r="P41" s="104" t="s">
        <v>244</v>
      </c>
      <c r="Q41" s="104" t="s">
        <v>244</v>
      </c>
      <c r="R41" s="104">
        <v>0.8</v>
      </c>
      <c r="S41" s="104">
        <v>0.5</v>
      </c>
      <c r="T41" s="104">
        <v>1.9</v>
      </c>
      <c r="U41" s="31"/>
      <c r="V41" s="104">
        <v>0.3</v>
      </c>
      <c r="W41" s="105">
        <v>3.5</v>
      </c>
      <c r="X41" s="1"/>
      <c r="Y41" s="31">
        <v>13</v>
      </c>
      <c r="Z41" s="31">
        <v>10</v>
      </c>
      <c r="AA41" s="31">
        <v>3</v>
      </c>
      <c r="AB41" s="31">
        <v>35</v>
      </c>
      <c r="AC41" s="31">
        <v>16</v>
      </c>
      <c r="AD41" s="31">
        <v>44</v>
      </c>
      <c r="AE41" s="102">
        <v>121</v>
      </c>
      <c r="AF41" s="1"/>
      <c r="AG41" s="31">
        <v>43</v>
      </c>
    </row>
    <row r="42" spans="1:33" x14ac:dyDescent="0.2">
      <c r="A42" s="1"/>
      <c r="B42" s="63" t="s">
        <v>126</v>
      </c>
      <c r="C42" s="64"/>
      <c r="D42" s="31">
        <v>220</v>
      </c>
      <c r="E42" s="31">
        <v>40</v>
      </c>
      <c r="F42" s="31">
        <v>20</v>
      </c>
      <c r="G42" s="31">
        <v>130</v>
      </c>
      <c r="H42" s="31">
        <v>20</v>
      </c>
      <c r="I42" s="31">
        <v>20</v>
      </c>
      <c r="J42" s="31"/>
      <c r="K42" s="31">
        <v>160</v>
      </c>
      <c r="L42" s="31">
        <v>10</v>
      </c>
      <c r="M42" s="102">
        <v>590</v>
      </c>
      <c r="N42" s="31"/>
      <c r="O42" s="104" t="s">
        <v>244</v>
      </c>
      <c r="P42" s="104" t="s">
        <v>244</v>
      </c>
      <c r="Q42" s="104" t="s">
        <v>244</v>
      </c>
      <c r="R42" s="104">
        <v>1.4</v>
      </c>
      <c r="S42" s="104">
        <v>0.9</v>
      </c>
      <c r="T42" s="104">
        <v>1.9</v>
      </c>
      <c r="U42" s="31"/>
      <c r="V42" s="104">
        <v>0.8</v>
      </c>
      <c r="W42" s="105">
        <v>5</v>
      </c>
      <c r="X42" s="1"/>
      <c r="Y42" s="31">
        <v>17</v>
      </c>
      <c r="Z42" s="31">
        <v>7</v>
      </c>
      <c r="AA42" s="31">
        <v>5</v>
      </c>
      <c r="AB42" s="31">
        <v>62</v>
      </c>
      <c r="AC42" s="31">
        <v>22</v>
      </c>
      <c r="AD42" s="31">
        <v>81</v>
      </c>
      <c r="AE42" s="102">
        <v>194</v>
      </c>
      <c r="AF42" s="1"/>
      <c r="AG42" s="31">
        <v>140</v>
      </c>
    </row>
    <row r="43" spans="1:33" x14ac:dyDescent="0.2">
      <c r="A43" s="1"/>
      <c r="B43" s="63" t="s">
        <v>127</v>
      </c>
      <c r="C43" s="64"/>
      <c r="D43" s="31">
        <v>170</v>
      </c>
      <c r="E43" s="31">
        <v>50</v>
      </c>
      <c r="F43" s="31" t="s">
        <v>202</v>
      </c>
      <c r="G43" s="31">
        <v>90</v>
      </c>
      <c r="H43" s="31">
        <v>20</v>
      </c>
      <c r="I43" s="31">
        <v>10</v>
      </c>
      <c r="J43" s="31"/>
      <c r="K43" s="31">
        <v>140</v>
      </c>
      <c r="L43" s="31">
        <v>10</v>
      </c>
      <c r="M43" s="102">
        <v>480</v>
      </c>
      <c r="N43" s="31"/>
      <c r="O43" s="104" t="s">
        <v>244</v>
      </c>
      <c r="P43" s="104" t="s">
        <v>244</v>
      </c>
      <c r="Q43" s="104" t="s">
        <v>202</v>
      </c>
      <c r="R43" s="104">
        <v>1</v>
      </c>
      <c r="S43" s="104">
        <v>0.8</v>
      </c>
      <c r="T43" s="104">
        <v>1.5</v>
      </c>
      <c r="U43" s="31"/>
      <c r="V43" s="104">
        <v>0.4</v>
      </c>
      <c r="W43" s="105">
        <v>3.7</v>
      </c>
      <c r="X43" s="1"/>
      <c r="Y43" s="31">
        <v>12</v>
      </c>
      <c r="Z43" s="31">
        <v>8</v>
      </c>
      <c r="AA43" s="31" t="s">
        <v>202</v>
      </c>
      <c r="AB43" s="31">
        <v>42</v>
      </c>
      <c r="AC43" s="31">
        <v>25</v>
      </c>
      <c r="AD43" s="31">
        <v>89</v>
      </c>
      <c r="AE43" s="102">
        <v>177</v>
      </c>
      <c r="AF43" s="1"/>
      <c r="AG43" s="31">
        <v>80</v>
      </c>
    </row>
    <row r="44" spans="1:33" x14ac:dyDescent="0.2">
      <c r="A44" s="1"/>
      <c r="B44" s="63" t="s">
        <v>128</v>
      </c>
      <c r="C44" s="64"/>
      <c r="D44" s="31">
        <v>170</v>
      </c>
      <c r="E44" s="31">
        <v>50</v>
      </c>
      <c r="F44" s="31">
        <v>20</v>
      </c>
      <c r="G44" s="31">
        <v>80</v>
      </c>
      <c r="H44" s="31">
        <v>20</v>
      </c>
      <c r="I44" s="31">
        <v>20</v>
      </c>
      <c r="J44" s="31"/>
      <c r="K44" s="31">
        <v>150</v>
      </c>
      <c r="L44" s="31">
        <v>10</v>
      </c>
      <c r="M44" s="102">
        <v>500</v>
      </c>
      <c r="N44" s="31"/>
      <c r="O44" s="104" t="s">
        <v>244</v>
      </c>
      <c r="P44" s="104" t="s">
        <v>244</v>
      </c>
      <c r="Q44" s="104" t="s">
        <v>244</v>
      </c>
      <c r="R44" s="104">
        <v>1</v>
      </c>
      <c r="S44" s="104">
        <v>1</v>
      </c>
      <c r="T44" s="104">
        <v>5.5</v>
      </c>
      <c r="U44" s="31"/>
      <c r="V44" s="104">
        <v>0.9</v>
      </c>
      <c r="W44" s="105">
        <v>8.4</v>
      </c>
      <c r="X44" s="1"/>
      <c r="Y44" s="31">
        <v>12</v>
      </c>
      <c r="Z44" s="31">
        <v>9</v>
      </c>
      <c r="AA44" s="31">
        <v>4</v>
      </c>
      <c r="AB44" s="31">
        <v>38</v>
      </c>
      <c r="AC44" s="31">
        <v>28</v>
      </c>
      <c r="AD44" s="31">
        <v>172</v>
      </c>
      <c r="AE44" s="102">
        <v>263</v>
      </c>
      <c r="AF44" s="1"/>
      <c r="AG44" s="31">
        <v>203</v>
      </c>
    </row>
    <row r="45" spans="1:33" x14ac:dyDescent="0.2">
      <c r="A45" s="1"/>
      <c r="B45" s="63" t="s">
        <v>129</v>
      </c>
      <c r="C45" s="64"/>
      <c r="D45" s="31">
        <v>220</v>
      </c>
      <c r="E45" s="31">
        <v>50</v>
      </c>
      <c r="F45" s="31">
        <v>10</v>
      </c>
      <c r="G45" s="31">
        <v>120</v>
      </c>
      <c r="H45" s="31">
        <v>10</v>
      </c>
      <c r="I45" s="31">
        <v>10</v>
      </c>
      <c r="J45" s="31"/>
      <c r="K45" s="31">
        <v>110</v>
      </c>
      <c r="L45" s="31">
        <v>10</v>
      </c>
      <c r="M45" s="102">
        <v>530</v>
      </c>
      <c r="N45" s="31"/>
      <c r="O45" s="104" t="s">
        <v>244</v>
      </c>
      <c r="P45" s="104" t="s">
        <v>244</v>
      </c>
      <c r="Q45" s="104" t="s">
        <v>244</v>
      </c>
      <c r="R45" s="104">
        <v>1.5</v>
      </c>
      <c r="S45" s="104">
        <v>0.5</v>
      </c>
      <c r="T45" s="104">
        <v>2</v>
      </c>
      <c r="U45" s="31"/>
      <c r="V45" s="104">
        <v>0.4</v>
      </c>
      <c r="W45" s="105">
        <v>4.5</v>
      </c>
      <c r="X45" s="1"/>
      <c r="Y45" s="31">
        <v>15</v>
      </c>
      <c r="Z45" s="31">
        <v>9</v>
      </c>
      <c r="AA45" s="31">
        <v>2</v>
      </c>
      <c r="AB45" s="31">
        <v>57</v>
      </c>
      <c r="AC45" s="31">
        <v>19</v>
      </c>
      <c r="AD45" s="31">
        <v>58</v>
      </c>
      <c r="AE45" s="102">
        <v>160</v>
      </c>
      <c r="AF45" s="1"/>
      <c r="AG45" s="31">
        <v>126</v>
      </c>
    </row>
    <row r="46" spans="1:33" x14ac:dyDescent="0.2">
      <c r="A46" s="1"/>
      <c r="B46" s="63" t="s">
        <v>130</v>
      </c>
      <c r="C46" s="64"/>
      <c r="D46" s="31">
        <v>220</v>
      </c>
      <c r="E46" s="31">
        <v>30</v>
      </c>
      <c r="F46" s="31">
        <v>10</v>
      </c>
      <c r="G46" s="31">
        <v>80</v>
      </c>
      <c r="H46" s="31">
        <v>20</v>
      </c>
      <c r="I46" s="31">
        <v>10</v>
      </c>
      <c r="J46" s="31"/>
      <c r="K46" s="31">
        <v>100</v>
      </c>
      <c r="L46" s="31">
        <v>10</v>
      </c>
      <c r="M46" s="102">
        <v>470</v>
      </c>
      <c r="N46" s="31"/>
      <c r="O46" s="104" t="s">
        <v>244</v>
      </c>
      <c r="P46" s="104" t="s">
        <v>244</v>
      </c>
      <c r="Q46" s="104" t="s">
        <v>244</v>
      </c>
      <c r="R46" s="104">
        <v>1.1000000000000001</v>
      </c>
      <c r="S46" s="104">
        <v>0.7</v>
      </c>
      <c r="T46" s="104">
        <v>3.9</v>
      </c>
      <c r="U46" s="31"/>
      <c r="V46" s="104">
        <v>0.7</v>
      </c>
      <c r="W46" s="105">
        <v>6.4</v>
      </c>
      <c r="X46" s="1"/>
      <c r="Y46" s="31">
        <v>17</v>
      </c>
      <c r="Z46" s="31">
        <v>6</v>
      </c>
      <c r="AA46" s="31">
        <v>3</v>
      </c>
      <c r="AB46" s="31">
        <v>42</v>
      </c>
      <c r="AC46" s="31">
        <v>21</v>
      </c>
      <c r="AD46" s="31">
        <v>145</v>
      </c>
      <c r="AE46" s="102">
        <v>234</v>
      </c>
      <c r="AF46" s="1"/>
      <c r="AG46" s="31">
        <v>66</v>
      </c>
    </row>
    <row r="47" spans="1:33" x14ac:dyDescent="0.2">
      <c r="A47" s="1"/>
      <c r="B47" s="63" t="s">
        <v>131</v>
      </c>
      <c r="C47" s="64"/>
      <c r="D47" s="31">
        <v>200</v>
      </c>
      <c r="E47" s="31">
        <v>50</v>
      </c>
      <c r="F47" s="31">
        <v>10</v>
      </c>
      <c r="G47" s="31">
        <v>90</v>
      </c>
      <c r="H47" s="31">
        <v>20</v>
      </c>
      <c r="I47" s="31">
        <v>20</v>
      </c>
      <c r="J47" s="31"/>
      <c r="K47" s="31">
        <v>140</v>
      </c>
      <c r="L47" s="31">
        <v>10</v>
      </c>
      <c r="M47" s="102">
        <v>520</v>
      </c>
      <c r="N47" s="31"/>
      <c r="O47" s="104" t="s">
        <v>244</v>
      </c>
      <c r="P47" s="104" t="s">
        <v>244</v>
      </c>
      <c r="Q47" s="104" t="s">
        <v>244</v>
      </c>
      <c r="R47" s="104">
        <v>1</v>
      </c>
      <c r="S47" s="104">
        <v>1.1000000000000001</v>
      </c>
      <c r="T47" s="104">
        <v>5.4</v>
      </c>
      <c r="U47" s="31"/>
      <c r="V47" s="104">
        <v>1.9</v>
      </c>
      <c r="W47" s="105">
        <v>9.4</v>
      </c>
      <c r="X47" s="1"/>
      <c r="Y47" s="31">
        <v>15</v>
      </c>
      <c r="Z47" s="31">
        <v>8</v>
      </c>
      <c r="AA47" s="31">
        <v>2</v>
      </c>
      <c r="AB47" s="31">
        <v>47</v>
      </c>
      <c r="AC47" s="31">
        <v>27</v>
      </c>
      <c r="AD47" s="31">
        <v>136</v>
      </c>
      <c r="AE47" s="102">
        <v>236</v>
      </c>
      <c r="AF47" s="1"/>
      <c r="AG47" s="31">
        <v>153</v>
      </c>
    </row>
    <row r="48" spans="1:33" x14ac:dyDescent="0.2">
      <c r="A48" s="1"/>
      <c r="B48" s="63" t="s">
        <v>132</v>
      </c>
      <c r="C48" s="64"/>
      <c r="D48" s="31">
        <v>210</v>
      </c>
      <c r="E48" s="31">
        <v>40</v>
      </c>
      <c r="F48" s="31">
        <v>10</v>
      </c>
      <c r="G48" s="31">
        <v>110</v>
      </c>
      <c r="H48" s="31">
        <v>10</v>
      </c>
      <c r="I48" s="31">
        <v>10</v>
      </c>
      <c r="J48" s="31"/>
      <c r="K48" s="31">
        <v>150</v>
      </c>
      <c r="L48" s="31">
        <v>40</v>
      </c>
      <c r="M48" s="102">
        <v>540</v>
      </c>
      <c r="N48" s="31"/>
      <c r="O48" s="104" t="s">
        <v>244</v>
      </c>
      <c r="P48" s="104" t="s">
        <v>244</v>
      </c>
      <c r="Q48" s="104" t="s">
        <v>244</v>
      </c>
      <c r="R48" s="104">
        <v>1.2</v>
      </c>
      <c r="S48" s="104">
        <v>0.7</v>
      </c>
      <c r="T48" s="104">
        <v>4.4000000000000004</v>
      </c>
      <c r="U48" s="31"/>
      <c r="V48" s="104">
        <v>1.4</v>
      </c>
      <c r="W48" s="105">
        <v>7.7</v>
      </c>
      <c r="X48" s="1"/>
      <c r="Y48" s="31">
        <v>16</v>
      </c>
      <c r="Z48" s="31">
        <v>7</v>
      </c>
      <c r="AA48" s="31">
        <v>2</v>
      </c>
      <c r="AB48" s="31">
        <v>54</v>
      </c>
      <c r="AC48" s="31">
        <v>18</v>
      </c>
      <c r="AD48" s="31">
        <v>93</v>
      </c>
      <c r="AE48" s="102">
        <v>190</v>
      </c>
      <c r="AF48" s="1"/>
      <c r="AG48" s="31">
        <v>111</v>
      </c>
    </row>
    <row r="49" spans="1:33" x14ac:dyDescent="0.2">
      <c r="A49" s="1"/>
      <c r="B49" s="63" t="s">
        <v>133</v>
      </c>
      <c r="C49" s="64"/>
      <c r="D49" s="31">
        <v>180</v>
      </c>
      <c r="E49" s="31">
        <v>40</v>
      </c>
      <c r="F49" s="31">
        <v>10</v>
      </c>
      <c r="G49" s="31">
        <v>70</v>
      </c>
      <c r="H49" s="31">
        <v>20</v>
      </c>
      <c r="I49" s="31">
        <v>10</v>
      </c>
      <c r="J49" s="31"/>
      <c r="K49" s="31">
        <v>110</v>
      </c>
      <c r="L49" s="31">
        <v>10</v>
      </c>
      <c r="M49" s="102">
        <v>440</v>
      </c>
      <c r="N49" s="31"/>
      <c r="O49" s="104" t="s">
        <v>202</v>
      </c>
      <c r="P49" s="104" t="s">
        <v>244</v>
      </c>
      <c r="Q49" s="104" t="s">
        <v>244</v>
      </c>
      <c r="R49" s="104">
        <v>0.7</v>
      </c>
      <c r="S49" s="104">
        <v>0.7</v>
      </c>
      <c r="T49" s="104" t="s">
        <v>202</v>
      </c>
      <c r="U49" s="31"/>
      <c r="V49" s="104">
        <v>0.3</v>
      </c>
      <c r="W49" s="105">
        <v>4</v>
      </c>
      <c r="X49" s="1"/>
      <c r="Y49" s="31">
        <v>14</v>
      </c>
      <c r="Z49" s="31">
        <v>8</v>
      </c>
      <c r="AA49" s="31">
        <v>3</v>
      </c>
      <c r="AB49" s="31">
        <v>32</v>
      </c>
      <c r="AC49" s="31">
        <v>22</v>
      </c>
      <c r="AD49" s="31">
        <v>49</v>
      </c>
      <c r="AE49" s="102">
        <v>128</v>
      </c>
      <c r="AF49" s="1"/>
      <c r="AG49" s="31">
        <v>78</v>
      </c>
    </row>
    <row r="50" spans="1:33" x14ac:dyDescent="0.2">
      <c r="A50" s="1"/>
      <c r="B50" s="63" t="s">
        <v>134</v>
      </c>
      <c r="C50" s="64"/>
      <c r="D50" s="31">
        <v>210</v>
      </c>
      <c r="E50" s="31">
        <v>60</v>
      </c>
      <c r="F50" s="31">
        <v>20</v>
      </c>
      <c r="G50" s="31">
        <v>120</v>
      </c>
      <c r="H50" s="31">
        <v>10</v>
      </c>
      <c r="I50" s="31">
        <v>10</v>
      </c>
      <c r="J50" s="31"/>
      <c r="K50" s="31">
        <v>140</v>
      </c>
      <c r="L50" s="31">
        <v>20</v>
      </c>
      <c r="M50" s="102">
        <v>570</v>
      </c>
      <c r="N50" s="31"/>
      <c r="O50" s="104" t="s">
        <v>202</v>
      </c>
      <c r="P50" s="104" t="s">
        <v>244</v>
      </c>
      <c r="Q50" s="104" t="s">
        <v>244</v>
      </c>
      <c r="R50" s="104">
        <v>1</v>
      </c>
      <c r="S50" s="104">
        <v>0.6</v>
      </c>
      <c r="T50" s="104">
        <v>2.5</v>
      </c>
      <c r="U50" s="31"/>
      <c r="V50" s="104">
        <v>1.3</v>
      </c>
      <c r="W50" s="105">
        <v>5.5</v>
      </c>
      <c r="X50" s="1"/>
      <c r="Y50" s="31">
        <v>15</v>
      </c>
      <c r="Z50" s="31">
        <v>11</v>
      </c>
      <c r="AA50" s="31">
        <v>4</v>
      </c>
      <c r="AB50" s="31">
        <v>52</v>
      </c>
      <c r="AC50" s="31">
        <v>20</v>
      </c>
      <c r="AD50" s="31">
        <v>45</v>
      </c>
      <c r="AE50" s="102">
        <v>148</v>
      </c>
      <c r="AF50" s="1"/>
      <c r="AG50" s="31">
        <v>114</v>
      </c>
    </row>
    <row r="51" spans="1:33" ht="26.25" customHeight="1" x14ac:dyDescent="0.2">
      <c r="A51" s="1"/>
      <c r="B51" s="63" t="s">
        <v>250</v>
      </c>
      <c r="C51" s="64"/>
      <c r="D51" s="31">
        <v>200</v>
      </c>
      <c r="E51" s="31">
        <v>30</v>
      </c>
      <c r="F51" s="31">
        <v>10</v>
      </c>
      <c r="G51" s="31">
        <v>40</v>
      </c>
      <c r="H51" s="31" t="s">
        <v>202</v>
      </c>
      <c r="I51" s="31">
        <v>10</v>
      </c>
      <c r="J51" s="31"/>
      <c r="K51" s="31">
        <v>70</v>
      </c>
      <c r="L51" s="31" t="s">
        <v>202</v>
      </c>
      <c r="M51" s="102">
        <v>370</v>
      </c>
      <c r="N51" s="31"/>
      <c r="O51" s="104" t="s">
        <v>244</v>
      </c>
      <c r="P51" s="104" t="s">
        <v>244</v>
      </c>
      <c r="Q51" s="104" t="s">
        <v>244</v>
      </c>
      <c r="R51" s="104">
        <v>0.5</v>
      </c>
      <c r="S51" s="104" t="s">
        <v>202</v>
      </c>
      <c r="T51" s="104">
        <v>4.4000000000000004</v>
      </c>
      <c r="U51" s="31"/>
      <c r="V51" s="104">
        <v>0.2</v>
      </c>
      <c r="W51" s="105">
        <v>5.2</v>
      </c>
      <c r="X51" s="1"/>
      <c r="Y51" s="31">
        <v>15</v>
      </c>
      <c r="Z51" s="31">
        <v>6</v>
      </c>
      <c r="AA51" s="31">
        <v>2</v>
      </c>
      <c r="AB51" s="31">
        <v>21</v>
      </c>
      <c r="AC51" s="31" t="s">
        <v>202</v>
      </c>
      <c r="AD51" s="31">
        <v>86</v>
      </c>
      <c r="AE51" s="102">
        <v>135</v>
      </c>
      <c r="AF51" s="1"/>
      <c r="AG51" s="31">
        <v>34</v>
      </c>
    </row>
    <row r="52" spans="1:33" ht="12.75" customHeight="1" x14ac:dyDescent="0.2">
      <c r="A52" s="1"/>
      <c r="B52" s="63" t="s">
        <v>251</v>
      </c>
      <c r="C52" s="64"/>
      <c r="D52" s="31">
        <v>120</v>
      </c>
      <c r="E52" s="31">
        <v>20</v>
      </c>
      <c r="F52" s="31" t="s">
        <v>202</v>
      </c>
      <c r="G52" s="31">
        <v>50</v>
      </c>
      <c r="H52" s="31">
        <v>10</v>
      </c>
      <c r="I52" s="31" t="s">
        <v>202</v>
      </c>
      <c r="J52" s="31"/>
      <c r="K52" s="31">
        <v>60</v>
      </c>
      <c r="L52" s="31">
        <v>10</v>
      </c>
      <c r="M52" s="102">
        <v>270</v>
      </c>
      <c r="N52" s="31"/>
      <c r="O52" s="104" t="s">
        <v>202</v>
      </c>
      <c r="P52" s="104" t="s">
        <v>244</v>
      </c>
      <c r="Q52" s="104" t="s">
        <v>202</v>
      </c>
      <c r="R52" s="104">
        <v>0.4</v>
      </c>
      <c r="S52" s="104">
        <v>0.5</v>
      </c>
      <c r="T52" s="104" t="s">
        <v>202</v>
      </c>
      <c r="U52" s="31"/>
      <c r="V52" s="104">
        <v>0.2</v>
      </c>
      <c r="W52" s="105">
        <v>1.5</v>
      </c>
      <c r="X52" s="1"/>
      <c r="Y52" s="31">
        <v>10</v>
      </c>
      <c r="Z52" s="31">
        <v>4</v>
      </c>
      <c r="AA52" s="31" t="s">
        <v>202</v>
      </c>
      <c r="AB52" s="31">
        <v>20</v>
      </c>
      <c r="AC52" s="31">
        <v>12</v>
      </c>
      <c r="AD52" s="31" t="s">
        <v>202</v>
      </c>
      <c r="AE52" s="102">
        <v>69</v>
      </c>
      <c r="AF52" s="1"/>
      <c r="AG52" s="31">
        <v>24</v>
      </c>
    </row>
    <row r="53" spans="1:33" ht="12.75" customHeight="1" x14ac:dyDescent="0.2">
      <c r="A53" s="1"/>
      <c r="B53" s="63" t="s">
        <v>252</v>
      </c>
      <c r="C53" s="64"/>
      <c r="D53" s="31">
        <v>160</v>
      </c>
      <c r="E53" s="31">
        <v>30</v>
      </c>
      <c r="F53" s="31">
        <v>10</v>
      </c>
      <c r="G53" s="31">
        <v>50</v>
      </c>
      <c r="H53" s="31">
        <v>10</v>
      </c>
      <c r="I53" s="31">
        <v>10</v>
      </c>
      <c r="J53" s="31"/>
      <c r="K53" s="31">
        <v>80</v>
      </c>
      <c r="L53" s="31">
        <v>10</v>
      </c>
      <c r="M53" s="102">
        <v>350</v>
      </c>
      <c r="N53" s="31"/>
      <c r="O53" s="104" t="s">
        <v>244</v>
      </c>
      <c r="P53" s="104" t="s">
        <v>244</v>
      </c>
      <c r="Q53" s="104" t="s">
        <v>244</v>
      </c>
      <c r="R53" s="104">
        <v>0.5</v>
      </c>
      <c r="S53" s="104">
        <v>0.5</v>
      </c>
      <c r="T53" s="104">
        <v>0.9</v>
      </c>
      <c r="U53" s="31"/>
      <c r="V53" s="104">
        <v>0.3</v>
      </c>
      <c r="W53" s="105">
        <v>2.2999999999999998</v>
      </c>
      <c r="X53" s="1"/>
      <c r="Y53" s="31">
        <v>12</v>
      </c>
      <c r="Z53" s="31">
        <v>6</v>
      </c>
      <c r="AA53" s="31">
        <v>2</v>
      </c>
      <c r="AB53" s="31">
        <v>24</v>
      </c>
      <c r="AC53" s="31">
        <v>12</v>
      </c>
      <c r="AD53" s="31">
        <v>18</v>
      </c>
      <c r="AE53" s="102">
        <v>75</v>
      </c>
      <c r="AF53" s="1"/>
      <c r="AG53" s="31">
        <v>65</v>
      </c>
    </row>
    <row r="54" spans="1:33" ht="12.75" customHeight="1" x14ac:dyDescent="0.2">
      <c r="A54" s="1"/>
      <c r="B54" s="63" t="s">
        <v>253</v>
      </c>
      <c r="C54" s="64"/>
      <c r="D54" s="31">
        <v>200</v>
      </c>
      <c r="E54" s="31">
        <v>30</v>
      </c>
      <c r="F54" s="31">
        <v>20</v>
      </c>
      <c r="G54" s="31">
        <v>60</v>
      </c>
      <c r="H54" s="31">
        <v>10</v>
      </c>
      <c r="I54" s="31">
        <v>10</v>
      </c>
      <c r="J54" s="31"/>
      <c r="K54" s="31">
        <v>120</v>
      </c>
      <c r="L54" s="31">
        <v>10</v>
      </c>
      <c r="M54" s="102">
        <v>450</v>
      </c>
      <c r="N54" s="31"/>
      <c r="O54" s="104" t="s">
        <v>244</v>
      </c>
      <c r="P54" s="104" t="s">
        <v>244</v>
      </c>
      <c r="Q54" s="104" t="s">
        <v>244</v>
      </c>
      <c r="R54" s="104">
        <v>0.7</v>
      </c>
      <c r="S54" s="104">
        <v>0.4</v>
      </c>
      <c r="T54" s="104">
        <v>1.6</v>
      </c>
      <c r="U54" s="31"/>
      <c r="V54" s="104">
        <v>0.7</v>
      </c>
      <c r="W54" s="105">
        <v>3.4</v>
      </c>
      <c r="X54" s="1"/>
      <c r="Y54" s="31">
        <v>14</v>
      </c>
      <c r="Z54" s="31">
        <v>6</v>
      </c>
      <c r="AA54" s="31">
        <v>4</v>
      </c>
      <c r="AB54" s="31">
        <v>29</v>
      </c>
      <c r="AC54" s="31">
        <v>10</v>
      </c>
      <c r="AD54" s="31">
        <v>91</v>
      </c>
      <c r="AE54" s="102">
        <v>153</v>
      </c>
      <c r="AF54" s="1"/>
      <c r="AG54" s="31">
        <v>125</v>
      </c>
    </row>
    <row r="55" spans="1:33" ht="12.75" customHeight="1" x14ac:dyDescent="0.2">
      <c r="A55" s="1"/>
      <c r="B55" s="63" t="s">
        <v>254</v>
      </c>
      <c r="C55" s="64"/>
      <c r="D55" s="31">
        <v>150</v>
      </c>
      <c r="E55" s="31">
        <v>30</v>
      </c>
      <c r="F55" s="31">
        <v>10</v>
      </c>
      <c r="G55" s="31">
        <v>60</v>
      </c>
      <c r="H55" s="31">
        <v>10</v>
      </c>
      <c r="I55" s="31">
        <v>10</v>
      </c>
      <c r="J55" s="31"/>
      <c r="K55" s="31">
        <v>80</v>
      </c>
      <c r="L55" s="31">
        <v>10</v>
      </c>
      <c r="M55" s="102">
        <v>340</v>
      </c>
      <c r="N55" s="31"/>
      <c r="O55" s="104" t="s">
        <v>202</v>
      </c>
      <c r="P55" s="104" t="s">
        <v>244</v>
      </c>
      <c r="Q55" s="104" t="s">
        <v>244</v>
      </c>
      <c r="R55" s="104">
        <v>0.6</v>
      </c>
      <c r="S55" s="104">
        <v>0.2</v>
      </c>
      <c r="T55" s="104">
        <v>3</v>
      </c>
      <c r="U55" s="31"/>
      <c r="V55" s="104">
        <v>0.4</v>
      </c>
      <c r="W55" s="105">
        <v>4.2</v>
      </c>
      <c r="X55" s="1"/>
      <c r="Y55" s="31">
        <v>11</v>
      </c>
      <c r="Z55" s="31">
        <v>6</v>
      </c>
      <c r="AA55" s="31">
        <v>2</v>
      </c>
      <c r="AB55" s="31">
        <v>26</v>
      </c>
      <c r="AC55" s="31">
        <v>10</v>
      </c>
      <c r="AD55" s="31">
        <v>146</v>
      </c>
      <c r="AE55" s="102">
        <v>201</v>
      </c>
      <c r="AF55" s="1"/>
      <c r="AG55" s="31">
        <v>76</v>
      </c>
    </row>
    <row r="56" spans="1:33" ht="12.75" customHeight="1" x14ac:dyDescent="0.2">
      <c r="A56" s="1"/>
      <c r="B56" s="63" t="s">
        <v>255</v>
      </c>
      <c r="C56" s="64"/>
      <c r="D56" s="31">
        <v>180</v>
      </c>
      <c r="E56" s="31">
        <v>40</v>
      </c>
      <c r="F56" s="31">
        <v>20</v>
      </c>
      <c r="G56" s="31">
        <v>80</v>
      </c>
      <c r="H56" s="31">
        <v>10</v>
      </c>
      <c r="I56" s="31">
        <v>10</v>
      </c>
      <c r="J56" s="31"/>
      <c r="K56" s="31">
        <v>100</v>
      </c>
      <c r="L56" s="31">
        <v>10</v>
      </c>
      <c r="M56" s="102">
        <v>430</v>
      </c>
      <c r="N56" s="31"/>
      <c r="O56" s="104" t="s">
        <v>244</v>
      </c>
      <c r="P56" s="104" t="s">
        <v>244</v>
      </c>
      <c r="Q56" s="104" t="s">
        <v>244</v>
      </c>
      <c r="R56" s="104">
        <v>0.9</v>
      </c>
      <c r="S56" s="104">
        <v>0.5</v>
      </c>
      <c r="T56" s="104">
        <v>0.6</v>
      </c>
      <c r="U56" s="31"/>
      <c r="V56" s="104">
        <v>0.4</v>
      </c>
      <c r="W56" s="105">
        <v>2.5</v>
      </c>
      <c r="X56" s="1"/>
      <c r="Y56" s="31">
        <v>14</v>
      </c>
      <c r="Z56" s="31">
        <v>7</v>
      </c>
      <c r="AA56" s="31">
        <v>4</v>
      </c>
      <c r="AB56" s="31">
        <v>36</v>
      </c>
      <c r="AC56" s="31">
        <v>18</v>
      </c>
      <c r="AD56" s="31">
        <v>31</v>
      </c>
      <c r="AE56" s="102">
        <v>110</v>
      </c>
      <c r="AF56" s="1"/>
      <c r="AG56" s="31">
        <v>55</v>
      </c>
    </row>
    <row r="57" spans="1:33" ht="12.75" customHeight="1" x14ac:dyDescent="0.2">
      <c r="A57" s="1"/>
      <c r="B57" s="63" t="s">
        <v>256</v>
      </c>
      <c r="C57" s="64"/>
      <c r="D57" s="31">
        <v>220</v>
      </c>
      <c r="E57" s="31">
        <v>60</v>
      </c>
      <c r="F57" s="31">
        <v>10</v>
      </c>
      <c r="G57" s="31">
        <v>110</v>
      </c>
      <c r="H57" s="31">
        <v>20</v>
      </c>
      <c r="I57" s="31">
        <v>10</v>
      </c>
      <c r="J57" s="31"/>
      <c r="K57" s="31">
        <v>110</v>
      </c>
      <c r="L57" s="31">
        <v>10</v>
      </c>
      <c r="M57" s="102">
        <v>540</v>
      </c>
      <c r="N57" s="31"/>
      <c r="O57" s="104" t="s">
        <v>244</v>
      </c>
      <c r="P57" s="104" t="s">
        <v>244</v>
      </c>
      <c r="Q57" s="104" t="s">
        <v>244</v>
      </c>
      <c r="R57" s="104">
        <v>1.2</v>
      </c>
      <c r="S57" s="104">
        <v>0.8</v>
      </c>
      <c r="T57" s="104">
        <v>3.3</v>
      </c>
      <c r="U57" s="31"/>
      <c r="V57" s="104">
        <v>0.5</v>
      </c>
      <c r="W57" s="105">
        <v>5.8</v>
      </c>
      <c r="X57" s="1"/>
      <c r="Y57" s="31">
        <v>16</v>
      </c>
      <c r="Z57" s="31">
        <v>11</v>
      </c>
      <c r="AA57" s="31">
        <v>3</v>
      </c>
      <c r="AB57" s="31">
        <v>51</v>
      </c>
      <c r="AC57" s="31">
        <v>21</v>
      </c>
      <c r="AD57" s="31">
        <v>75</v>
      </c>
      <c r="AE57" s="102">
        <v>177</v>
      </c>
      <c r="AF57" s="1"/>
      <c r="AG57" s="31">
        <v>77</v>
      </c>
    </row>
    <row r="58" spans="1:33" ht="12.75" customHeight="1" x14ac:dyDescent="0.2">
      <c r="A58" s="1"/>
      <c r="B58" s="63" t="s">
        <v>257</v>
      </c>
      <c r="C58" s="64"/>
      <c r="D58" s="31">
        <v>160</v>
      </c>
      <c r="E58" s="31">
        <v>30</v>
      </c>
      <c r="F58" s="31">
        <v>10</v>
      </c>
      <c r="G58" s="31">
        <v>100</v>
      </c>
      <c r="H58" s="31">
        <v>10</v>
      </c>
      <c r="I58" s="31">
        <v>20</v>
      </c>
      <c r="J58" s="31"/>
      <c r="K58" s="31">
        <v>110</v>
      </c>
      <c r="L58" s="31">
        <v>10</v>
      </c>
      <c r="M58" s="102">
        <v>430</v>
      </c>
      <c r="N58" s="31"/>
      <c r="O58" s="104" t="s">
        <v>244</v>
      </c>
      <c r="P58" s="104" t="s">
        <v>244</v>
      </c>
      <c r="Q58" s="104" t="s">
        <v>244</v>
      </c>
      <c r="R58" s="104">
        <v>1</v>
      </c>
      <c r="S58" s="104">
        <v>0.5</v>
      </c>
      <c r="T58" s="104">
        <v>2.8</v>
      </c>
      <c r="U58" s="31"/>
      <c r="V58" s="104">
        <v>0.4</v>
      </c>
      <c r="W58" s="105">
        <v>4.7</v>
      </c>
      <c r="X58" s="1"/>
      <c r="Y58" s="31">
        <v>12</v>
      </c>
      <c r="Z58" s="31">
        <v>6</v>
      </c>
      <c r="AA58" s="31">
        <v>1</v>
      </c>
      <c r="AB58" s="31">
        <v>47</v>
      </c>
      <c r="AC58" s="31">
        <v>15</v>
      </c>
      <c r="AD58" s="31">
        <v>59</v>
      </c>
      <c r="AE58" s="102">
        <v>141</v>
      </c>
      <c r="AF58" s="1"/>
      <c r="AG58" s="31">
        <v>56</v>
      </c>
    </row>
    <row r="59" spans="1:33" ht="12.75" customHeight="1" x14ac:dyDescent="0.2">
      <c r="A59" s="1"/>
      <c r="B59" s="63" t="s">
        <v>258</v>
      </c>
      <c r="C59" s="64"/>
      <c r="D59" s="31">
        <v>200</v>
      </c>
      <c r="E59" s="31">
        <v>60</v>
      </c>
      <c r="F59" s="31">
        <v>20</v>
      </c>
      <c r="G59" s="31">
        <v>130</v>
      </c>
      <c r="H59" s="31">
        <v>20</v>
      </c>
      <c r="I59" s="31">
        <v>20</v>
      </c>
      <c r="J59" s="31"/>
      <c r="K59" s="31">
        <v>130</v>
      </c>
      <c r="L59" s="31">
        <v>10</v>
      </c>
      <c r="M59" s="102">
        <v>580</v>
      </c>
      <c r="N59" s="31"/>
      <c r="O59" s="104" t="s">
        <v>202</v>
      </c>
      <c r="P59" s="104" t="s">
        <v>244</v>
      </c>
      <c r="Q59" s="104" t="s">
        <v>244</v>
      </c>
      <c r="R59" s="104">
        <v>1.3</v>
      </c>
      <c r="S59" s="104">
        <v>0.8</v>
      </c>
      <c r="T59" s="104">
        <v>5.0999999999999996</v>
      </c>
      <c r="U59" s="31"/>
      <c r="V59" s="104">
        <v>1</v>
      </c>
      <c r="W59" s="105">
        <v>8.3000000000000007</v>
      </c>
      <c r="X59" s="1"/>
      <c r="Y59" s="31">
        <v>16</v>
      </c>
      <c r="Z59" s="31">
        <v>11</v>
      </c>
      <c r="AA59" s="31">
        <v>4</v>
      </c>
      <c r="AB59" s="31">
        <v>61</v>
      </c>
      <c r="AC59" s="31">
        <v>23</v>
      </c>
      <c r="AD59" s="31">
        <v>124</v>
      </c>
      <c r="AE59" s="102">
        <v>240</v>
      </c>
      <c r="AF59" s="1"/>
      <c r="AG59" s="31">
        <v>145</v>
      </c>
    </row>
    <row r="60" spans="1:33" ht="12.75" customHeight="1" x14ac:dyDescent="0.2">
      <c r="A60" s="1"/>
      <c r="B60" s="63" t="s">
        <v>259</v>
      </c>
      <c r="C60" s="64"/>
      <c r="D60" s="31">
        <v>150</v>
      </c>
      <c r="E60" s="31">
        <v>40</v>
      </c>
      <c r="F60" s="31">
        <v>10</v>
      </c>
      <c r="G60" s="31">
        <v>80</v>
      </c>
      <c r="H60" s="31">
        <v>10</v>
      </c>
      <c r="I60" s="31">
        <v>10</v>
      </c>
      <c r="J60" s="31"/>
      <c r="K60" s="31">
        <v>80</v>
      </c>
      <c r="L60" s="31" t="s">
        <v>202</v>
      </c>
      <c r="M60" s="102">
        <v>380</v>
      </c>
      <c r="N60" s="31"/>
      <c r="O60" s="104" t="s">
        <v>244</v>
      </c>
      <c r="P60" s="104">
        <v>0</v>
      </c>
      <c r="Q60" s="104" t="s">
        <v>244</v>
      </c>
      <c r="R60" s="104">
        <v>0.9</v>
      </c>
      <c r="S60" s="104">
        <v>0.4</v>
      </c>
      <c r="T60" s="104">
        <v>1.4</v>
      </c>
      <c r="U60" s="31"/>
      <c r="V60" s="104">
        <v>0.4</v>
      </c>
      <c r="W60" s="105">
        <v>3.2</v>
      </c>
      <c r="X60" s="1"/>
      <c r="Y60" s="31">
        <v>12</v>
      </c>
      <c r="Z60" s="31">
        <v>8</v>
      </c>
      <c r="AA60" s="31">
        <v>3</v>
      </c>
      <c r="AB60" s="31">
        <v>39</v>
      </c>
      <c r="AC60" s="31">
        <v>11</v>
      </c>
      <c r="AD60" s="31">
        <v>128</v>
      </c>
      <c r="AE60" s="102">
        <v>200</v>
      </c>
      <c r="AF60" s="1"/>
      <c r="AG60" s="31">
        <v>104</v>
      </c>
    </row>
    <row r="61" spans="1:33" ht="12.75" customHeight="1" x14ac:dyDescent="0.2">
      <c r="A61" s="1"/>
      <c r="B61" s="63" t="s">
        <v>260</v>
      </c>
      <c r="C61" s="64"/>
      <c r="D61" s="31">
        <v>190</v>
      </c>
      <c r="E61" s="31">
        <v>40</v>
      </c>
      <c r="F61" s="31">
        <v>20</v>
      </c>
      <c r="G61" s="31">
        <v>90</v>
      </c>
      <c r="H61" s="31">
        <v>20</v>
      </c>
      <c r="I61" s="31">
        <v>10</v>
      </c>
      <c r="J61" s="31"/>
      <c r="K61" s="31">
        <v>110</v>
      </c>
      <c r="L61" s="31">
        <v>10</v>
      </c>
      <c r="M61" s="102">
        <v>480</v>
      </c>
      <c r="N61" s="31"/>
      <c r="O61" s="104" t="s">
        <v>244</v>
      </c>
      <c r="P61" s="104" t="s">
        <v>244</v>
      </c>
      <c r="Q61" s="104" t="s">
        <v>244</v>
      </c>
      <c r="R61" s="104">
        <v>1</v>
      </c>
      <c r="S61" s="104">
        <v>1.2</v>
      </c>
      <c r="T61" s="104">
        <v>2.1</v>
      </c>
      <c r="U61" s="31"/>
      <c r="V61" s="104">
        <v>2.4</v>
      </c>
      <c r="W61" s="105">
        <v>6.7</v>
      </c>
      <c r="X61" s="1"/>
      <c r="Y61" s="31">
        <v>14</v>
      </c>
      <c r="Z61" s="31">
        <v>7</v>
      </c>
      <c r="AA61" s="31">
        <v>4</v>
      </c>
      <c r="AB61" s="31">
        <v>42</v>
      </c>
      <c r="AC61" s="31">
        <v>27</v>
      </c>
      <c r="AD61" s="31">
        <v>135</v>
      </c>
      <c r="AE61" s="102">
        <v>230</v>
      </c>
      <c r="AF61" s="1"/>
      <c r="AG61" s="31">
        <v>119</v>
      </c>
    </row>
    <row r="62" spans="1:33" ht="12.75" customHeight="1" x14ac:dyDescent="0.2">
      <c r="A62" s="1"/>
      <c r="B62" s="63" t="s">
        <v>261</v>
      </c>
      <c r="C62" s="64"/>
      <c r="D62" s="31">
        <v>260</v>
      </c>
      <c r="E62" s="31">
        <v>70</v>
      </c>
      <c r="F62" s="31">
        <v>10</v>
      </c>
      <c r="G62" s="31">
        <v>140</v>
      </c>
      <c r="H62" s="31">
        <v>30</v>
      </c>
      <c r="I62" s="31">
        <v>20</v>
      </c>
      <c r="J62" s="31"/>
      <c r="K62" s="31">
        <v>140</v>
      </c>
      <c r="L62" s="31">
        <v>20</v>
      </c>
      <c r="M62" s="102">
        <v>680</v>
      </c>
      <c r="N62" s="31"/>
      <c r="O62" s="104" t="s">
        <v>244</v>
      </c>
      <c r="P62" s="104" t="s">
        <v>202</v>
      </c>
      <c r="Q62" s="104" t="s">
        <v>244</v>
      </c>
      <c r="R62" s="104">
        <v>1.4</v>
      </c>
      <c r="S62" s="104">
        <v>1.4</v>
      </c>
      <c r="T62" s="104">
        <v>7.1</v>
      </c>
      <c r="U62" s="31"/>
      <c r="V62" s="104">
        <v>0.5</v>
      </c>
      <c r="W62" s="105">
        <v>10.4</v>
      </c>
      <c r="X62" s="1"/>
      <c r="Y62" s="31">
        <v>20</v>
      </c>
      <c r="Z62" s="31">
        <v>14</v>
      </c>
      <c r="AA62" s="31">
        <v>3</v>
      </c>
      <c r="AB62" s="31">
        <v>69</v>
      </c>
      <c r="AC62" s="31">
        <v>36</v>
      </c>
      <c r="AD62" s="31">
        <v>155</v>
      </c>
      <c r="AE62" s="102">
        <v>297</v>
      </c>
      <c r="AF62" s="1"/>
      <c r="AG62" s="31">
        <v>103</v>
      </c>
    </row>
    <row r="63" spans="1:33" ht="25.5" customHeight="1" x14ac:dyDescent="0.2">
      <c r="A63" s="1"/>
      <c r="B63" s="63" t="s">
        <v>262</v>
      </c>
      <c r="C63" s="64"/>
      <c r="D63" s="31">
        <v>220</v>
      </c>
      <c r="E63" s="31">
        <v>60</v>
      </c>
      <c r="F63" s="31">
        <v>20</v>
      </c>
      <c r="G63" s="31">
        <v>120</v>
      </c>
      <c r="H63" s="31">
        <v>20</v>
      </c>
      <c r="I63" s="31">
        <v>20</v>
      </c>
      <c r="J63" s="31"/>
      <c r="K63" s="31">
        <v>120</v>
      </c>
      <c r="L63" s="31">
        <v>10</v>
      </c>
      <c r="M63" s="102">
        <v>570</v>
      </c>
      <c r="N63" s="31"/>
      <c r="O63" s="104">
        <v>0.1</v>
      </c>
      <c r="P63" s="104" t="s">
        <v>202</v>
      </c>
      <c r="Q63" s="104" t="s">
        <v>244</v>
      </c>
      <c r="R63" s="104">
        <v>1.2</v>
      </c>
      <c r="S63" s="104">
        <v>0.8</v>
      </c>
      <c r="T63" s="104">
        <v>17.3</v>
      </c>
      <c r="U63" s="31"/>
      <c r="V63" s="104">
        <v>0.5</v>
      </c>
      <c r="W63" s="105">
        <v>19.899999999999999</v>
      </c>
      <c r="X63" s="1"/>
      <c r="Y63" s="31">
        <v>16</v>
      </c>
      <c r="Z63" s="31">
        <v>11</v>
      </c>
      <c r="AA63" s="31">
        <v>4</v>
      </c>
      <c r="AB63" s="31">
        <v>58</v>
      </c>
      <c r="AC63" s="31">
        <v>22</v>
      </c>
      <c r="AD63" s="31">
        <v>374</v>
      </c>
      <c r="AE63" s="102">
        <v>484</v>
      </c>
      <c r="AF63" s="1"/>
      <c r="AG63" s="31">
        <v>62</v>
      </c>
    </row>
    <row r="64" spans="1:33" ht="12.75" customHeight="1" x14ac:dyDescent="0.2">
      <c r="A64" s="1"/>
      <c r="B64" s="63" t="s">
        <v>263</v>
      </c>
      <c r="C64" s="64"/>
      <c r="D64" s="31">
        <v>170</v>
      </c>
      <c r="E64" s="31">
        <v>60</v>
      </c>
      <c r="F64" s="31">
        <v>20</v>
      </c>
      <c r="G64" s="31">
        <v>90</v>
      </c>
      <c r="H64" s="31">
        <v>20</v>
      </c>
      <c r="I64" s="31">
        <v>10</v>
      </c>
      <c r="J64" s="31"/>
      <c r="K64" s="31">
        <v>120</v>
      </c>
      <c r="L64" s="31">
        <v>10</v>
      </c>
      <c r="M64" s="102">
        <v>490</v>
      </c>
      <c r="N64" s="31"/>
      <c r="O64" s="104" t="s">
        <v>244</v>
      </c>
      <c r="P64" s="104" t="s">
        <v>202</v>
      </c>
      <c r="Q64" s="104" t="s">
        <v>244</v>
      </c>
      <c r="R64" s="104">
        <v>1.1000000000000001</v>
      </c>
      <c r="S64" s="104">
        <v>0.8</v>
      </c>
      <c r="T64" s="104">
        <v>2.4</v>
      </c>
      <c r="U64" s="31"/>
      <c r="V64" s="104">
        <v>0.6</v>
      </c>
      <c r="W64" s="105">
        <v>4.9000000000000004</v>
      </c>
      <c r="X64" s="1"/>
      <c r="Y64" s="31">
        <v>14</v>
      </c>
      <c r="Z64" s="31">
        <v>11</v>
      </c>
      <c r="AA64" s="31">
        <v>5</v>
      </c>
      <c r="AB64" s="31">
        <v>47</v>
      </c>
      <c r="AC64" s="31">
        <v>21</v>
      </c>
      <c r="AD64" s="31">
        <v>60</v>
      </c>
      <c r="AE64" s="102">
        <v>158</v>
      </c>
      <c r="AF64" s="1"/>
      <c r="AG64" s="31">
        <v>69</v>
      </c>
    </row>
    <row r="65" spans="1:34" ht="12.75" customHeight="1" x14ac:dyDescent="0.2">
      <c r="A65" s="1"/>
      <c r="B65" s="63" t="s">
        <v>264</v>
      </c>
      <c r="C65" s="64"/>
      <c r="D65" s="31">
        <v>200</v>
      </c>
      <c r="E65" s="31">
        <v>60</v>
      </c>
      <c r="F65" s="31">
        <v>20</v>
      </c>
      <c r="G65" s="31">
        <v>130</v>
      </c>
      <c r="H65" s="31">
        <v>10</v>
      </c>
      <c r="I65" s="31">
        <v>10</v>
      </c>
      <c r="J65" s="31"/>
      <c r="K65" s="31">
        <v>120</v>
      </c>
      <c r="L65" s="31">
        <v>10</v>
      </c>
      <c r="M65" s="102">
        <v>560</v>
      </c>
      <c r="N65" s="31"/>
      <c r="O65" s="104" t="s">
        <v>244</v>
      </c>
      <c r="P65" s="104" t="s">
        <v>202</v>
      </c>
      <c r="Q65" s="104" t="s">
        <v>244</v>
      </c>
      <c r="R65" s="104">
        <v>1.4</v>
      </c>
      <c r="S65" s="104">
        <v>0.7</v>
      </c>
      <c r="T65" s="104">
        <v>5.0999999999999996</v>
      </c>
      <c r="U65" s="31"/>
      <c r="V65" s="104">
        <v>1.2</v>
      </c>
      <c r="W65" s="105">
        <v>8.5</v>
      </c>
      <c r="X65" s="1"/>
      <c r="Y65" s="31">
        <v>16</v>
      </c>
      <c r="Z65" s="31">
        <v>12</v>
      </c>
      <c r="AA65" s="31">
        <v>4</v>
      </c>
      <c r="AB65" s="31">
        <v>61</v>
      </c>
      <c r="AC65" s="31">
        <v>18</v>
      </c>
      <c r="AD65" s="31">
        <v>135</v>
      </c>
      <c r="AE65" s="102">
        <v>247</v>
      </c>
      <c r="AF65" s="1"/>
      <c r="AG65" s="31">
        <v>125</v>
      </c>
    </row>
    <row r="66" spans="1:34" ht="12.75" customHeight="1" x14ac:dyDescent="0.2">
      <c r="A66" s="1"/>
      <c r="B66" s="63" t="s">
        <v>265</v>
      </c>
      <c r="C66" s="64"/>
      <c r="D66" s="31">
        <v>200</v>
      </c>
      <c r="E66" s="31">
        <v>60</v>
      </c>
      <c r="F66" s="31">
        <v>20</v>
      </c>
      <c r="G66" s="31">
        <v>110</v>
      </c>
      <c r="H66" s="31">
        <v>20</v>
      </c>
      <c r="I66" s="31">
        <v>20</v>
      </c>
      <c r="J66" s="31"/>
      <c r="K66" s="31">
        <v>110</v>
      </c>
      <c r="L66" s="31">
        <v>10</v>
      </c>
      <c r="M66" s="102">
        <v>530</v>
      </c>
      <c r="N66" s="31"/>
      <c r="O66" s="104" t="s">
        <v>244</v>
      </c>
      <c r="P66" s="104">
        <v>0</v>
      </c>
      <c r="Q66" s="104" t="s">
        <v>244</v>
      </c>
      <c r="R66" s="104">
        <v>1.2</v>
      </c>
      <c r="S66" s="104">
        <v>0.9</v>
      </c>
      <c r="T66" s="104">
        <v>6.3</v>
      </c>
      <c r="U66" s="31"/>
      <c r="V66" s="104">
        <v>0.3</v>
      </c>
      <c r="W66" s="105">
        <v>8.8000000000000007</v>
      </c>
      <c r="X66" s="1"/>
      <c r="Y66" s="31">
        <v>16</v>
      </c>
      <c r="Z66" s="31">
        <v>10</v>
      </c>
      <c r="AA66" s="31">
        <v>4</v>
      </c>
      <c r="AB66" s="31">
        <v>52</v>
      </c>
      <c r="AC66" s="31">
        <v>26</v>
      </c>
      <c r="AD66" s="31">
        <v>154</v>
      </c>
      <c r="AE66" s="102">
        <v>263</v>
      </c>
      <c r="AF66" s="1"/>
      <c r="AG66" s="31">
        <v>54</v>
      </c>
    </row>
    <row r="67" spans="1:34" ht="12.75" customHeight="1" x14ac:dyDescent="0.2">
      <c r="A67" s="1"/>
      <c r="B67" s="63" t="s">
        <v>266</v>
      </c>
      <c r="C67" s="64"/>
      <c r="D67" s="31">
        <v>180</v>
      </c>
      <c r="E67" s="31">
        <v>60</v>
      </c>
      <c r="F67" s="31">
        <v>10</v>
      </c>
      <c r="G67" s="31">
        <v>110</v>
      </c>
      <c r="H67" s="31">
        <v>20</v>
      </c>
      <c r="I67" s="31">
        <v>20</v>
      </c>
      <c r="J67" s="31"/>
      <c r="K67" s="31">
        <v>110</v>
      </c>
      <c r="L67" s="31">
        <v>10</v>
      </c>
      <c r="M67" s="102">
        <v>510</v>
      </c>
      <c r="N67" s="31"/>
      <c r="O67" s="104" t="s">
        <v>244</v>
      </c>
      <c r="P67" s="104" t="s">
        <v>244</v>
      </c>
      <c r="Q67" s="104" t="s">
        <v>202</v>
      </c>
      <c r="R67" s="104">
        <v>1.2</v>
      </c>
      <c r="S67" s="104">
        <v>0.9</v>
      </c>
      <c r="T67" s="104">
        <v>8.5</v>
      </c>
      <c r="U67" s="31"/>
      <c r="V67" s="104">
        <v>0.3</v>
      </c>
      <c r="W67" s="105">
        <v>11</v>
      </c>
      <c r="X67" s="1"/>
      <c r="Y67" s="31">
        <v>14</v>
      </c>
      <c r="Z67" s="31">
        <v>11</v>
      </c>
      <c r="AA67" s="31">
        <v>3</v>
      </c>
      <c r="AB67" s="31">
        <v>55</v>
      </c>
      <c r="AC67" s="31">
        <v>24</v>
      </c>
      <c r="AD67" s="31">
        <v>151</v>
      </c>
      <c r="AE67" s="102">
        <v>257</v>
      </c>
      <c r="AF67" s="1"/>
      <c r="AG67" s="31">
        <v>54</v>
      </c>
    </row>
    <row r="68" spans="1:34" ht="3" customHeight="1" x14ac:dyDescent="0.2">
      <c r="A68" s="72"/>
      <c r="B68" s="94"/>
      <c r="C68" s="83"/>
      <c r="D68" s="109"/>
      <c r="E68" s="109"/>
      <c r="F68" s="109"/>
      <c r="G68" s="109"/>
      <c r="H68" s="109"/>
      <c r="I68" s="109"/>
      <c r="J68" s="109"/>
      <c r="K68" s="109"/>
      <c r="L68" s="109"/>
      <c r="M68" s="110"/>
      <c r="N68" s="109"/>
      <c r="O68" s="111"/>
      <c r="P68" s="111"/>
      <c r="Q68" s="111"/>
      <c r="R68" s="111"/>
      <c r="S68" s="111"/>
      <c r="T68" s="111"/>
      <c r="U68" s="109"/>
      <c r="V68" s="111"/>
      <c r="W68" s="112"/>
      <c r="X68" s="72"/>
      <c r="Y68" s="109"/>
      <c r="Z68" s="109"/>
      <c r="AA68" s="109"/>
      <c r="AB68" s="109"/>
      <c r="AC68" s="109"/>
      <c r="AD68" s="109"/>
      <c r="AE68" s="110"/>
      <c r="AF68" s="72"/>
      <c r="AG68" s="109"/>
      <c r="AH68" s="1"/>
    </row>
    <row r="69" spans="1:34" x14ac:dyDescent="0.2">
      <c r="A69" s="1"/>
      <c r="V69" s="113"/>
      <c r="W69" s="113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</row>
    <row r="70" spans="1:34" ht="14.25" x14ac:dyDescent="0.2">
      <c r="A70" s="77">
        <v>1</v>
      </c>
      <c r="B70" s="6" t="s">
        <v>267</v>
      </c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  <c r="AA70" s="6"/>
      <c r="AB70" s="6"/>
      <c r="AC70" s="6"/>
      <c r="AD70" s="6"/>
      <c r="AE70" s="6"/>
      <c r="AF70" s="6"/>
      <c r="AG70" s="6"/>
      <c r="AH70" s="1"/>
    </row>
    <row r="71" spans="1:34" ht="14.25" x14ac:dyDescent="0.2">
      <c r="A71" s="77">
        <v>2</v>
      </c>
      <c r="B71" s="6" t="s">
        <v>268</v>
      </c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  <c r="AA71" s="6"/>
      <c r="AB71" s="6"/>
      <c r="AC71" s="6"/>
      <c r="AD71" s="6"/>
      <c r="AE71" s="6"/>
      <c r="AF71" s="6"/>
      <c r="AG71" s="6"/>
      <c r="AH71" s="1"/>
    </row>
    <row r="72" spans="1:34" ht="16.5" customHeight="1" x14ac:dyDescent="0.2">
      <c r="A72" s="76">
        <v>3</v>
      </c>
      <c r="B72" s="6" t="s">
        <v>269</v>
      </c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  <c r="AA72" s="6"/>
      <c r="AB72" s="6"/>
      <c r="AC72" s="6"/>
      <c r="AD72" s="6"/>
      <c r="AE72" s="6"/>
      <c r="AF72" s="6"/>
      <c r="AG72" s="6"/>
      <c r="AH72" s="1"/>
    </row>
    <row r="73" spans="1:34" ht="14.25" x14ac:dyDescent="0.2">
      <c r="A73" s="76">
        <v>4</v>
      </c>
      <c r="B73" s="6" t="s">
        <v>227</v>
      </c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</row>
    <row r="74" spans="1:34" ht="27" customHeight="1" x14ac:dyDescent="0.2">
      <c r="A74" s="76">
        <v>5</v>
      </c>
      <c r="B74" s="6" t="s">
        <v>270</v>
      </c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  <c r="AA74" s="6"/>
      <c r="AB74" s="6"/>
      <c r="AC74" s="6"/>
      <c r="AD74" s="6"/>
      <c r="AE74" s="6"/>
      <c r="AF74" s="6"/>
      <c r="AG74" s="6"/>
      <c r="AH74" s="1"/>
    </row>
    <row r="75" spans="1:34" ht="27.75" customHeight="1" x14ac:dyDescent="0.2">
      <c r="A75" s="76">
        <v>6</v>
      </c>
      <c r="B75" s="6" t="s">
        <v>163</v>
      </c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  <c r="AA75" s="6"/>
      <c r="AB75" s="6"/>
      <c r="AC75" s="6"/>
      <c r="AD75" s="6"/>
      <c r="AE75" s="6"/>
      <c r="AF75" s="6"/>
      <c r="AG75" s="6"/>
      <c r="AH75" s="1"/>
    </row>
    <row r="76" spans="1:34" ht="41.85" customHeight="1" x14ac:dyDescent="0.2">
      <c r="A76" s="76">
        <v>7</v>
      </c>
      <c r="B76" s="6" t="s">
        <v>271</v>
      </c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  <c r="AA76" s="6"/>
      <c r="AB76" s="6"/>
      <c r="AC76" s="6"/>
      <c r="AD76" s="6"/>
      <c r="AE76" s="6"/>
      <c r="AF76" s="6"/>
      <c r="AG76" s="6"/>
      <c r="AH76" s="1"/>
    </row>
    <row r="77" spans="1:34" x14ac:dyDescent="0.2">
      <c r="A77" s="1" t="s">
        <v>53</v>
      </c>
      <c r="B77" s="1" t="s">
        <v>164</v>
      </c>
      <c r="C77" s="1"/>
    </row>
    <row r="78" spans="1:34" x14ac:dyDescent="0.2">
      <c r="A78" s="1" t="s">
        <v>47</v>
      </c>
      <c r="B78" s="1" t="s">
        <v>165</v>
      </c>
      <c r="C78" s="1"/>
    </row>
    <row r="79" spans="1:34" x14ac:dyDescent="0.2">
      <c r="A79" s="1" t="s">
        <v>231</v>
      </c>
      <c r="B79" s="1" t="s">
        <v>272</v>
      </c>
      <c r="C79" s="1"/>
    </row>
    <row r="80" spans="1:34" x14ac:dyDescent="0.2">
      <c r="A80" s="1" t="s">
        <v>232</v>
      </c>
      <c r="B80" s="1" t="s">
        <v>273</v>
      </c>
      <c r="C80" s="1"/>
    </row>
    <row r="81" spans="1:23" ht="14.85" customHeight="1" x14ac:dyDescent="0.2">
      <c r="A81" s="1" t="s">
        <v>233</v>
      </c>
      <c r="D81" s="36"/>
      <c r="E81" s="36"/>
      <c r="F81" s="36"/>
      <c r="G81" s="36"/>
      <c r="H81" s="36"/>
      <c r="I81" s="36"/>
      <c r="J81" s="36"/>
      <c r="K81" s="36"/>
      <c r="L81" s="36"/>
      <c r="M81" s="36"/>
      <c r="N81" s="36"/>
      <c r="O81" s="36"/>
      <c r="P81" s="36"/>
      <c r="Q81" s="36"/>
      <c r="R81" s="36"/>
      <c r="S81" s="36"/>
      <c r="T81" s="36"/>
      <c r="U81" s="36"/>
      <c r="V81" s="36"/>
      <c r="W81" s="36"/>
    </row>
    <row r="82" spans="1:23" ht="14.85" customHeight="1" x14ac:dyDescent="0.2">
      <c r="A82" s="1"/>
    </row>
    <row r="83" spans="1:23" s="43" customFormat="1" ht="14.85" customHeight="1" x14ac:dyDescent="0.2">
      <c r="A83" s="1"/>
      <c r="B83" s="40"/>
      <c r="C83" s="1"/>
    </row>
    <row r="84" spans="1:23" s="43" customFormat="1" x14ac:dyDescent="0.2">
      <c r="A84" s="1"/>
      <c r="B84" s="40"/>
      <c r="C84" s="1"/>
    </row>
    <row r="85" spans="1:23" s="43" customFormat="1" x14ac:dyDescent="0.2">
      <c r="A85" s="1"/>
      <c r="B85" s="40"/>
      <c r="C85" s="1"/>
    </row>
    <row r="86" spans="1:23" s="43" customFormat="1" x14ac:dyDescent="0.2">
      <c r="A86" s="1"/>
      <c r="B86" s="40"/>
      <c r="C86" s="1"/>
    </row>
    <row r="87" spans="1:23" s="43" customFormat="1" x14ac:dyDescent="0.2">
      <c r="A87" s="1"/>
      <c r="B87" s="40"/>
      <c r="C87" s="1"/>
    </row>
  </sheetData>
  <mergeCells count="18">
    <mergeCell ref="B74:AG74"/>
    <mergeCell ref="B75:AG75"/>
    <mergeCell ref="B76:AG76"/>
    <mergeCell ref="AG5:AG6"/>
    <mergeCell ref="B70:AG70"/>
    <mergeCell ref="B71:AG71"/>
    <mergeCell ref="B72:AG72"/>
    <mergeCell ref="B73:W73"/>
    <mergeCell ref="A1:B1"/>
    <mergeCell ref="A2:AG2"/>
    <mergeCell ref="A4:B6"/>
    <mergeCell ref="D4:M4"/>
    <mergeCell ref="O4:W4"/>
    <mergeCell ref="Y4:AG4"/>
    <mergeCell ref="D5:I5"/>
    <mergeCell ref="K5:L5"/>
    <mergeCell ref="O5:T5"/>
    <mergeCell ref="Y5:AE5"/>
  </mergeCells>
  <hyperlinks>
    <hyperlink ref="A1:B1" location="ContentsHead" display="ContentsHead" xr:uid="{F91E7EB9-12F0-455F-983D-E41A3A767288}"/>
  </hyperlinks>
  <pageMargins left="0.7" right="0.7" top="0.75" bottom="0.75" header="0.3" footer="0.3"/>
  <pageSetup scale="15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2630D8-7F5A-4984-BEA0-19ED132B9C9C}">
  <sheetPr codeName="Sheet17"/>
  <dimension ref="A1:H71"/>
  <sheetViews>
    <sheetView workbookViewId="0">
      <selection sqref="A1:B1"/>
    </sheetView>
  </sheetViews>
  <sheetFormatPr defaultColWidth="9" defaultRowHeight="12.75" x14ac:dyDescent="0.2"/>
  <cols>
    <col min="1" max="1" width="2.5703125" style="1" customWidth="1"/>
    <col min="2" max="2" width="27" style="1" customWidth="1"/>
    <col min="3" max="3" width="11.42578125" style="1" customWidth="1"/>
    <col min="4" max="4" width="16.140625" style="1" customWidth="1"/>
    <col min="5" max="5" width="13.5703125" style="1" customWidth="1"/>
    <col min="6" max="6" width="11.5703125" style="1" customWidth="1"/>
    <col min="7" max="7" width="16.5703125" style="1" customWidth="1"/>
    <col min="8" max="8" width="12.5703125" style="1" customWidth="1"/>
    <col min="9" max="9" width="9" style="1" customWidth="1"/>
    <col min="10" max="16384" width="9" style="1"/>
  </cols>
  <sheetData>
    <row r="1" spans="1:8" x14ac:dyDescent="0.2">
      <c r="A1" s="44" t="s">
        <v>57</v>
      </c>
      <c r="B1" s="44"/>
    </row>
    <row r="2" spans="1:8" ht="14.85" customHeight="1" x14ac:dyDescent="0.2">
      <c r="A2" s="45" t="s">
        <v>275</v>
      </c>
      <c r="B2" s="45"/>
      <c r="C2" s="45"/>
      <c r="D2" s="45"/>
      <c r="E2" s="45"/>
      <c r="F2" s="45"/>
      <c r="G2" s="45"/>
      <c r="H2" s="45"/>
    </row>
    <row r="4" spans="1:8" ht="15" x14ac:dyDescent="0.35">
      <c r="A4" s="48" t="s">
        <v>80</v>
      </c>
      <c r="B4" s="48"/>
      <c r="C4" s="48" t="s">
        <v>276</v>
      </c>
      <c r="D4" s="48"/>
      <c r="E4" s="48"/>
      <c r="F4" s="48" t="s">
        <v>277</v>
      </c>
      <c r="G4" s="48"/>
      <c r="H4" s="48"/>
    </row>
    <row r="5" spans="1:8" ht="15" x14ac:dyDescent="0.35">
      <c r="A5" s="51"/>
      <c r="B5" s="51"/>
      <c r="C5" s="53" t="s">
        <v>70</v>
      </c>
      <c r="D5" s="85" t="s">
        <v>278</v>
      </c>
      <c r="E5" s="114" t="s">
        <v>201</v>
      </c>
      <c r="F5" s="53" t="s">
        <v>70</v>
      </c>
      <c r="G5" s="85" t="s">
        <v>278</v>
      </c>
      <c r="H5" s="114" t="s">
        <v>201</v>
      </c>
    </row>
    <row r="6" spans="1:8" x14ac:dyDescent="0.2">
      <c r="A6" s="12" t="s">
        <v>274</v>
      </c>
      <c r="B6" s="8"/>
      <c r="C6" s="115">
        <v>960</v>
      </c>
      <c r="D6" s="115">
        <v>420</v>
      </c>
      <c r="E6" s="116">
        <v>1380</v>
      </c>
      <c r="F6" s="117">
        <v>11.7</v>
      </c>
      <c r="G6" s="117">
        <v>56.4</v>
      </c>
      <c r="H6" s="118">
        <v>68.099999999999994</v>
      </c>
    </row>
    <row r="7" spans="1:8" x14ac:dyDescent="0.2">
      <c r="B7" s="8" t="s">
        <v>279</v>
      </c>
      <c r="C7" s="58">
        <v>220</v>
      </c>
      <c r="D7" s="58">
        <v>80</v>
      </c>
      <c r="E7" s="119">
        <v>300</v>
      </c>
      <c r="F7" s="41">
        <v>3.7</v>
      </c>
      <c r="G7" s="41">
        <v>8.8000000000000007</v>
      </c>
      <c r="H7" s="69">
        <v>12.5</v>
      </c>
    </row>
    <row r="8" spans="1:8" x14ac:dyDescent="0.2">
      <c r="B8" s="8" t="s">
        <v>280</v>
      </c>
      <c r="C8" s="58">
        <v>220</v>
      </c>
      <c r="D8" s="58">
        <v>80</v>
      </c>
      <c r="E8" s="119">
        <v>300</v>
      </c>
      <c r="F8" s="41">
        <v>2.4</v>
      </c>
      <c r="G8" s="41">
        <v>18.7</v>
      </c>
      <c r="H8" s="69">
        <v>21.1</v>
      </c>
    </row>
    <row r="9" spans="1:8" x14ac:dyDescent="0.2">
      <c r="B9" s="8" t="s">
        <v>281</v>
      </c>
      <c r="C9" s="58">
        <v>270</v>
      </c>
      <c r="D9" s="58">
        <v>120</v>
      </c>
      <c r="E9" s="119">
        <v>390</v>
      </c>
      <c r="F9" s="41">
        <v>3</v>
      </c>
      <c r="G9" s="41">
        <v>11.2</v>
      </c>
      <c r="H9" s="69">
        <v>14.2</v>
      </c>
    </row>
    <row r="10" spans="1:8" x14ac:dyDescent="0.2">
      <c r="B10" s="8" t="s">
        <v>282</v>
      </c>
      <c r="C10" s="58">
        <v>260</v>
      </c>
      <c r="D10" s="58">
        <v>140</v>
      </c>
      <c r="E10" s="119">
        <v>400</v>
      </c>
      <c r="F10" s="41">
        <v>2.6</v>
      </c>
      <c r="G10" s="41">
        <v>17.7</v>
      </c>
      <c r="H10" s="69">
        <v>20.2</v>
      </c>
    </row>
    <row r="11" spans="1:8" ht="26.85" customHeight="1" x14ac:dyDescent="0.2">
      <c r="A11" s="120" t="s">
        <v>283</v>
      </c>
      <c r="B11" s="8"/>
      <c r="C11" s="115">
        <v>1180</v>
      </c>
      <c r="D11" s="115">
        <v>370</v>
      </c>
      <c r="E11" s="116">
        <v>1550</v>
      </c>
      <c r="F11" s="117">
        <v>18.100000000000001</v>
      </c>
      <c r="G11" s="117">
        <v>33</v>
      </c>
      <c r="H11" s="118">
        <v>51.1</v>
      </c>
    </row>
    <row r="12" spans="1:8" x14ac:dyDescent="0.2">
      <c r="B12" s="8" t="s">
        <v>284</v>
      </c>
      <c r="C12" s="58">
        <v>280</v>
      </c>
      <c r="D12" s="58">
        <v>70</v>
      </c>
      <c r="E12" s="119">
        <v>350</v>
      </c>
      <c r="F12" s="41">
        <v>8.8000000000000007</v>
      </c>
      <c r="G12" s="41">
        <v>3.5</v>
      </c>
      <c r="H12" s="69">
        <v>12.3</v>
      </c>
    </row>
    <row r="13" spans="1:8" x14ac:dyDescent="0.2">
      <c r="B13" s="8" t="s">
        <v>285</v>
      </c>
      <c r="C13" s="58">
        <v>310</v>
      </c>
      <c r="D13" s="58">
        <v>100</v>
      </c>
      <c r="E13" s="119">
        <v>400</v>
      </c>
      <c r="F13" s="41">
        <v>2.6</v>
      </c>
      <c r="G13" s="41">
        <v>15.5</v>
      </c>
      <c r="H13" s="69">
        <v>18.100000000000001</v>
      </c>
    </row>
    <row r="14" spans="1:8" x14ac:dyDescent="0.2">
      <c r="B14" s="8" t="s">
        <v>286</v>
      </c>
      <c r="C14" s="58">
        <v>350</v>
      </c>
      <c r="D14" s="58">
        <v>90</v>
      </c>
      <c r="E14" s="119">
        <v>440</v>
      </c>
      <c r="F14" s="41">
        <v>3.5</v>
      </c>
      <c r="G14" s="41">
        <v>10.7</v>
      </c>
      <c r="H14" s="69">
        <v>14.2</v>
      </c>
    </row>
    <row r="15" spans="1:8" x14ac:dyDescent="0.2">
      <c r="B15" s="8" t="s">
        <v>287</v>
      </c>
      <c r="C15" s="58">
        <v>250</v>
      </c>
      <c r="D15" s="58">
        <v>110</v>
      </c>
      <c r="E15" s="119">
        <v>360</v>
      </c>
      <c r="F15" s="41">
        <v>3.2</v>
      </c>
      <c r="G15" s="41">
        <v>3.3</v>
      </c>
      <c r="H15" s="69">
        <v>6.5</v>
      </c>
    </row>
    <row r="16" spans="1:8" ht="25.5" customHeight="1" x14ac:dyDescent="0.2">
      <c r="A16" s="120" t="s">
        <v>288</v>
      </c>
      <c r="B16" s="8"/>
      <c r="C16" s="115">
        <v>930</v>
      </c>
      <c r="D16" s="115">
        <v>260</v>
      </c>
      <c r="E16" s="116">
        <v>1190</v>
      </c>
      <c r="F16" s="117">
        <v>18.600000000000001</v>
      </c>
      <c r="G16" s="117">
        <v>32.4</v>
      </c>
      <c r="H16" s="118">
        <v>51</v>
      </c>
    </row>
    <row r="17" spans="1:8" x14ac:dyDescent="0.2">
      <c r="B17" s="8" t="s">
        <v>289</v>
      </c>
      <c r="C17" s="58">
        <v>120</v>
      </c>
      <c r="D17" s="58">
        <v>40</v>
      </c>
      <c r="E17" s="119">
        <v>160</v>
      </c>
      <c r="F17" s="41">
        <v>1.1000000000000001</v>
      </c>
      <c r="G17" s="41">
        <v>1.9</v>
      </c>
      <c r="H17" s="69">
        <v>3</v>
      </c>
    </row>
    <row r="18" spans="1:8" x14ac:dyDescent="0.2">
      <c r="B18" s="8" t="s">
        <v>290</v>
      </c>
      <c r="C18" s="58">
        <v>210</v>
      </c>
      <c r="D18" s="58">
        <v>50</v>
      </c>
      <c r="E18" s="119">
        <v>260</v>
      </c>
      <c r="F18" s="41">
        <v>3.2</v>
      </c>
      <c r="G18" s="41">
        <v>10.7</v>
      </c>
      <c r="H18" s="69">
        <v>13.9</v>
      </c>
    </row>
    <row r="19" spans="1:8" x14ac:dyDescent="0.2">
      <c r="B19" s="8" t="s">
        <v>291</v>
      </c>
      <c r="C19" s="58">
        <v>320</v>
      </c>
      <c r="D19" s="58">
        <v>80</v>
      </c>
      <c r="E19" s="119">
        <v>410</v>
      </c>
      <c r="F19" s="41">
        <v>4.8</v>
      </c>
      <c r="G19" s="41">
        <v>2.8</v>
      </c>
      <c r="H19" s="69">
        <v>7.6</v>
      </c>
    </row>
    <row r="20" spans="1:8" x14ac:dyDescent="0.2">
      <c r="B20" s="8" t="s">
        <v>292</v>
      </c>
      <c r="C20" s="58">
        <v>290</v>
      </c>
      <c r="D20" s="58">
        <v>90</v>
      </c>
      <c r="E20" s="119">
        <v>370</v>
      </c>
      <c r="F20" s="41">
        <v>9.4</v>
      </c>
      <c r="G20" s="41">
        <v>17.100000000000001</v>
      </c>
      <c r="H20" s="69">
        <v>26.5</v>
      </c>
    </row>
    <row r="21" spans="1:8" ht="25.5" customHeight="1" x14ac:dyDescent="0.2">
      <c r="A21" s="120" t="s">
        <v>293</v>
      </c>
      <c r="B21" s="8"/>
      <c r="C21" s="115">
        <v>210</v>
      </c>
      <c r="D21" s="115">
        <v>60</v>
      </c>
      <c r="E21" s="116">
        <v>260</v>
      </c>
      <c r="F21" s="117">
        <v>3.1</v>
      </c>
      <c r="G21" s="117">
        <v>9.5</v>
      </c>
      <c r="H21" s="118">
        <v>12.6</v>
      </c>
    </row>
    <row r="22" spans="1:8" x14ac:dyDescent="0.2">
      <c r="B22" s="8" t="s">
        <v>294</v>
      </c>
      <c r="C22" s="58">
        <v>210</v>
      </c>
      <c r="D22" s="58">
        <v>60</v>
      </c>
      <c r="E22" s="119">
        <v>260</v>
      </c>
      <c r="F22" s="41">
        <v>3.1</v>
      </c>
      <c r="G22" s="41">
        <v>9.5</v>
      </c>
      <c r="H22" s="69">
        <v>12.6</v>
      </c>
    </row>
    <row r="23" spans="1:8" ht="2.85" customHeight="1" x14ac:dyDescent="0.2">
      <c r="A23" s="72"/>
      <c r="B23" s="121"/>
      <c r="C23" s="73"/>
      <c r="D23" s="73"/>
      <c r="E23" s="122"/>
      <c r="F23" s="123"/>
      <c r="G23" s="123"/>
      <c r="H23" s="124"/>
    </row>
    <row r="24" spans="1:8" ht="14.85" customHeight="1" x14ac:dyDescent="0.2">
      <c r="A24" s="8"/>
      <c r="B24" s="8"/>
    </row>
    <row r="25" spans="1:8" ht="14.25" x14ac:dyDescent="0.2">
      <c r="A25" s="77">
        <v>1</v>
      </c>
      <c r="B25" s="1" t="s">
        <v>295</v>
      </c>
    </row>
    <row r="26" spans="1:8" ht="67.5" customHeight="1" x14ac:dyDescent="0.2">
      <c r="A26" s="77">
        <v>2</v>
      </c>
      <c r="B26" s="125" t="s">
        <v>296</v>
      </c>
      <c r="C26" s="125"/>
      <c r="D26" s="125"/>
      <c r="E26" s="125"/>
      <c r="F26" s="125"/>
      <c r="G26" s="125"/>
      <c r="H26" s="125"/>
    </row>
    <row r="27" spans="1:8" ht="27" customHeight="1" x14ac:dyDescent="0.2">
      <c r="A27" s="76">
        <v>3</v>
      </c>
      <c r="B27" s="6" t="s">
        <v>297</v>
      </c>
      <c r="C27" s="6"/>
      <c r="D27" s="6"/>
      <c r="E27" s="6"/>
      <c r="F27" s="6"/>
      <c r="G27" s="6"/>
      <c r="H27" s="6"/>
    </row>
    <row r="28" spans="1:8" ht="14.25" x14ac:dyDescent="0.2">
      <c r="A28" s="77">
        <v>4</v>
      </c>
      <c r="B28" s="1" t="s">
        <v>161</v>
      </c>
    </row>
    <row r="29" spans="1:8" ht="41.25" customHeight="1" x14ac:dyDescent="0.2">
      <c r="A29" s="77">
        <v>5</v>
      </c>
      <c r="B29" s="6" t="s">
        <v>163</v>
      </c>
      <c r="C29" s="6"/>
      <c r="D29" s="6"/>
      <c r="E29" s="6"/>
      <c r="F29" s="6"/>
      <c r="G29" s="6"/>
      <c r="H29" s="6"/>
    </row>
    <row r="30" spans="1:8" x14ac:dyDescent="0.2">
      <c r="A30" s="1" t="s">
        <v>53</v>
      </c>
      <c r="B30" s="1" t="s">
        <v>164</v>
      </c>
    </row>
    <row r="31" spans="1:8" x14ac:dyDescent="0.2">
      <c r="A31" s="1" t="s">
        <v>47</v>
      </c>
      <c r="B31" s="1" t="s">
        <v>165</v>
      </c>
    </row>
    <row r="34" spans="1:8" ht="28.5" customHeight="1" x14ac:dyDescent="0.2">
      <c r="A34" s="126" t="s">
        <v>298</v>
      </c>
      <c r="B34" s="126"/>
      <c r="C34" s="126"/>
      <c r="D34" s="126"/>
      <c r="E34" s="126"/>
      <c r="F34" s="126"/>
      <c r="G34" s="126"/>
      <c r="H34" s="126"/>
    </row>
    <row r="35" spans="1:8" x14ac:dyDescent="0.2">
      <c r="A35" s="10"/>
      <c r="B35" s="10"/>
    </row>
    <row r="36" spans="1:8" ht="15" x14ac:dyDescent="0.35">
      <c r="A36" s="48" t="s">
        <v>80</v>
      </c>
      <c r="B36" s="48"/>
      <c r="C36" s="48" t="s">
        <v>235</v>
      </c>
      <c r="D36" s="48"/>
      <c r="E36" s="48"/>
    </row>
    <row r="37" spans="1:8" ht="17.100000000000001" customHeight="1" x14ac:dyDescent="0.35">
      <c r="A37" s="51"/>
      <c r="B37" s="51"/>
      <c r="C37" s="53" t="s">
        <v>70</v>
      </c>
      <c r="D37" s="53" t="s">
        <v>299</v>
      </c>
      <c r="E37" s="114" t="s">
        <v>201</v>
      </c>
    </row>
    <row r="38" spans="1:8" x14ac:dyDescent="0.2">
      <c r="A38" s="12" t="s">
        <v>274</v>
      </c>
      <c r="B38" s="8"/>
      <c r="C38" s="115">
        <v>330</v>
      </c>
      <c r="D38" s="115">
        <v>190</v>
      </c>
      <c r="E38" s="116">
        <v>510</v>
      </c>
    </row>
    <row r="39" spans="1:8" x14ac:dyDescent="0.2">
      <c r="B39" s="8" t="s">
        <v>279</v>
      </c>
      <c r="C39" s="58">
        <v>50</v>
      </c>
      <c r="D39" s="58">
        <v>30</v>
      </c>
      <c r="E39" s="119">
        <v>80</v>
      </c>
      <c r="G39" s="80"/>
    </row>
    <row r="40" spans="1:8" x14ac:dyDescent="0.2">
      <c r="B40" s="8" t="s">
        <v>280</v>
      </c>
      <c r="C40" s="58">
        <v>70</v>
      </c>
      <c r="D40" s="58">
        <v>40</v>
      </c>
      <c r="E40" s="119">
        <v>110</v>
      </c>
      <c r="G40" s="80"/>
    </row>
    <row r="41" spans="1:8" x14ac:dyDescent="0.2">
      <c r="B41" s="8" t="s">
        <v>281</v>
      </c>
      <c r="C41" s="58">
        <v>90</v>
      </c>
      <c r="D41" s="58">
        <v>50</v>
      </c>
      <c r="E41" s="119">
        <v>140</v>
      </c>
      <c r="G41" s="80"/>
    </row>
    <row r="42" spans="1:8" x14ac:dyDescent="0.2">
      <c r="B42" s="8" t="s">
        <v>282</v>
      </c>
      <c r="C42" s="58">
        <v>110</v>
      </c>
      <c r="D42" s="58">
        <v>70</v>
      </c>
      <c r="E42" s="119">
        <v>180</v>
      </c>
      <c r="G42" s="80"/>
    </row>
    <row r="43" spans="1:8" ht="26.85" customHeight="1" x14ac:dyDescent="0.2">
      <c r="A43" s="120" t="s">
        <v>283</v>
      </c>
      <c r="B43" s="8"/>
      <c r="C43" s="115">
        <v>420</v>
      </c>
      <c r="D43" s="115">
        <v>150</v>
      </c>
      <c r="E43" s="116">
        <v>580</v>
      </c>
      <c r="G43" s="80"/>
    </row>
    <row r="44" spans="1:8" x14ac:dyDescent="0.2">
      <c r="B44" s="8" t="s">
        <v>284</v>
      </c>
      <c r="C44" s="58">
        <v>80</v>
      </c>
      <c r="D44" s="58">
        <v>60</v>
      </c>
      <c r="E44" s="119">
        <v>140</v>
      </c>
      <c r="G44" s="80"/>
    </row>
    <row r="45" spans="1:8" x14ac:dyDescent="0.2">
      <c r="B45" s="8" t="s">
        <v>285</v>
      </c>
      <c r="C45" s="58">
        <v>70</v>
      </c>
      <c r="D45" s="58">
        <v>30</v>
      </c>
      <c r="E45" s="119">
        <v>100</v>
      </c>
      <c r="G45" s="80"/>
    </row>
    <row r="46" spans="1:8" x14ac:dyDescent="0.2">
      <c r="B46" s="8" t="s">
        <v>286</v>
      </c>
      <c r="C46" s="58">
        <v>90</v>
      </c>
      <c r="D46" s="58">
        <v>30</v>
      </c>
      <c r="E46" s="119">
        <v>120</v>
      </c>
      <c r="G46" s="80"/>
    </row>
    <row r="47" spans="1:8" x14ac:dyDescent="0.2">
      <c r="B47" s="8" t="s">
        <v>300</v>
      </c>
      <c r="C47" s="58">
        <v>190</v>
      </c>
      <c r="D47" s="58">
        <v>40</v>
      </c>
      <c r="E47" s="119">
        <v>220</v>
      </c>
      <c r="G47" s="80"/>
    </row>
    <row r="48" spans="1:8" ht="25.5" customHeight="1" x14ac:dyDescent="0.2">
      <c r="A48" s="120" t="s">
        <v>301</v>
      </c>
      <c r="B48" s="8"/>
      <c r="C48" s="115">
        <v>260</v>
      </c>
      <c r="D48" s="115">
        <v>120</v>
      </c>
      <c r="E48" s="116">
        <v>380</v>
      </c>
      <c r="G48" s="80"/>
    </row>
    <row r="49" spans="1:8" x14ac:dyDescent="0.2">
      <c r="B49" s="8" t="s">
        <v>289</v>
      </c>
      <c r="C49" s="58">
        <v>30</v>
      </c>
      <c r="D49" s="58">
        <v>30</v>
      </c>
      <c r="E49" s="119">
        <v>60</v>
      </c>
      <c r="G49" s="80"/>
    </row>
    <row r="50" spans="1:8" x14ac:dyDescent="0.2">
      <c r="B50" s="8" t="s">
        <v>290</v>
      </c>
      <c r="C50" s="58">
        <v>50</v>
      </c>
      <c r="D50" s="58">
        <v>20</v>
      </c>
      <c r="E50" s="119">
        <v>70</v>
      </c>
      <c r="G50" s="80"/>
    </row>
    <row r="51" spans="1:8" x14ac:dyDescent="0.2">
      <c r="B51" s="8" t="s">
        <v>291</v>
      </c>
      <c r="C51" s="58">
        <v>100</v>
      </c>
      <c r="D51" s="58">
        <v>30</v>
      </c>
      <c r="E51" s="119">
        <v>130</v>
      </c>
      <c r="G51" s="80"/>
    </row>
    <row r="52" spans="1:8" x14ac:dyDescent="0.2">
      <c r="B52" s="8" t="s">
        <v>292</v>
      </c>
      <c r="C52" s="58">
        <v>90</v>
      </c>
      <c r="D52" s="58">
        <v>40</v>
      </c>
      <c r="E52" s="119">
        <v>120</v>
      </c>
      <c r="G52" s="80"/>
    </row>
    <row r="53" spans="1:8" ht="25.5" customHeight="1" x14ac:dyDescent="0.2">
      <c r="A53" s="120" t="s">
        <v>302</v>
      </c>
      <c r="B53" s="8"/>
      <c r="C53" s="115">
        <v>70</v>
      </c>
      <c r="D53" s="115">
        <v>40</v>
      </c>
      <c r="E53" s="116">
        <v>110</v>
      </c>
      <c r="G53" s="80"/>
    </row>
    <row r="54" spans="1:8" x14ac:dyDescent="0.2">
      <c r="B54" s="8" t="s">
        <v>294</v>
      </c>
      <c r="C54" s="58">
        <v>70</v>
      </c>
      <c r="D54" s="58">
        <v>40</v>
      </c>
      <c r="E54" s="119">
        <v>110</v>
      </c>
      <c r="G54" s="80"/>
    </row>
    <row r="55" spans="1:8" ht="3" customHeight="1" x14ac:dyDescent="0.2">
      <c r="A55" s="72"/>
      <c r="B55" s="121"/>
      <c r="C55" s="73"/>
      <c r="D55" s="73"/>
      <c r="E55" s="122"/>
      <c r="G55" s="80">
        <v>0</v>
      </c>
    </row>
    <row r="56" spans="1:8" x14ac:dyDescent="0.2">
      <c r="A56" s="8"/>
      <c r="B56" s="8"/>
    </row>
    <row r="57" spans="1:8" ht="14.25" x14ac:dyDescent="0.2">
      <c r="A57" s="77">
        <v>1</v>
      </c>
      <c r="B57" s="1" t="s">
        <v>157</v>
      </c>
    </row>
    <row r="58" spans="1:8" ht="66.75" customHeight="1" x14ac:dyDescent="0.2">
      <c r="A58" s="77">
        <v>2</v>
      </c>
      <c r="B58" s="125" t="s">
        <v>296</v>
      </c>
      <c r="C58" s="125"/>
      <c r="D58" s="125"/>
      <c r="E58" s="125"/>
      <c r="F58" s="125"/>
      <c r="G58" s="125"/>
      <c r="H58" s="125"/>
    </row>
    <row r="59" spans="1:8" ht="27" customHeight="1" x14ac:dyDescent="0.2">
      <c r="A59" s="76">
        <v>3</v>
      </c>
      <c r="B59" s="6" t="s">
        <v>297</v>
      </c>
      <c r="C59" s="6"/>
      <c r="D59" s="6"/>
      <c r="E59" s="6"/>
      <c r="F59" s="6"/>
      <c r="G59" s="6"/>
      <c r="H59" s="6"/>
    </row>
    <row r="60" spans="1:8" ht="14.25" x14ac:dyDescent="0.2">
      <c r="A60" s="77">
        <v>4</v>
      </c>
      <c r="B60" s="1" t="s">
        <v>161</v>
      </c>
    </row>
    <row r="61" spans="1:8" ht="41.25" customHeight="1" x14ac:dyDescent="0.2">
      <c r="A61" s="77">
        <v>5</v>
      </c>
      <c r="B61" s="6" t="s">
        <v>163</v>
      </c>
      <c r="C61" s="6"/>
      <c r="D61" s="6"/>
      <c r="E61" s="6"/>
      <c r="F61" s="6"/>
      <c r="G61" s="6"/>
      <c r="H61" s="6"/>
    </row>
    <row r="62" spans="1:8" x14ac:dyDescent="0.2">
      <c r="A62" s="1" t="s">
        <v>53</v>
      </c>
      <c r="B62" s="1" t="s">
        <v>164</v>
      </c>
    </row>
    <row r="63" spans="1:8" x14ac:dyDescent="0.2">
      <c r="A63" s="1" t="s">
        <v>47</v>
      </c>
      <c r="B63" s="1" t="s">
        <v>165</v>
      </c>
    </row>
    <row r="64" spans="1:8" x14ac:dyDescent="0.2">
      <c r="A64" s="1" t="s">
        <v>231</v>
      </c>
      <c r="B64" s="1" t="s">
        <v>272</v>
      </c>
    </row>
    <row r="67" spans="3:8" x14ac:dyDescent="0.2">
      <c r="C67" s="80"/>
      <c r="D67" s="80"/>
      <c r="E67" s="127"/>
      <c r="G67" s="39"/>
      <c r="H67" s="39"/>
    </row>
    <row r="68" spans="3:8" x14ac:dyDescent="0.2">
      <c r="C68" s="80"/>
      <c r="D68" s="80"/>
      <c r="E68" s="127"/>
      <c r="G68" s="39"/>
      <c r="H68" s="39"/>
    </row>
    <row r="69" spans="3:8" x14ac:dyDescent="0.2">
      <c r="C69" s="80"/>
      <c r="D69" s="80"/>
      <c r="E69" s="127"/>
      <c r="G69" s="39"/>
      <c r="H69" s="39"/>
    </row>
    <row r="70" spans="3:8" x14ac:dyDescent="0.2">
      <c r="C70" s="80"/>
      <c r="D70" s="80"/>
      <c r="E70" s="127"/>
      <c r="G70" s="39"/>
      <c r="H70" s="39"/>
    </row>
    <row r="71" spans="3:8" x14ac:dyDescent="0.2">
      <c r="C71" s="80"/>
      <c r="D71" s="80"/>
      <c r="E71" s="127"/>
      <c r="G71" s="39"/>
      <c r="H71" s="39"/>
    </row>
  </sheetData>
  <mergeCells count="14">
    <mergeCell ref="B58:H58"/>
    <mergeCell ref="B59:H59"/>
    <mergeCell ref="B61:H61"/>
    <mergeCell ref="B26:H26"/>
    <mergeCell ref="B27:H27"/>
    <mergeCell ref="B29:H29"/>
    <mergeCell ref="A34:H34"/>
    <mergeCell ref="A36:B37"/>
    <mergeCell ref="C36:E36"/>
    <mergeCell ref="A1:B1"/>
    <mergeCell ref="A2:H2"/>
    <mergeCell ref="A4:B5"/>
    <mergeCell ref="C4:E4"/>
    <mergeCell ref="F4:H4"/>
  </mergeCells>
  <hyperlinks>
    <hyperlink ref="A1:B1" location="ContentsHead" display="ContentsHead" xr:uid="{AB87517C-E758-4AFF-95E5-5869BCCA65E4}"/>
  </hyperlinks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7D92DC-BFAD-4284-84C6-B0803B99D2EB}">
  <sheetPr codeName="Sheet18"/>
  <dimension ref="A1:F72"/>
  <sheetViews>
    <sheetView zoomScaleNormal="100" workbookViewId="0">
      <pane ySplit="4" topLeftCell="A5" activePane="bottomLeft" state="frozen"/>
      <selection sqref="A1:B1048576"/>
      <selection pane="bottomLeft" sqref="A1:B1"/>
    </sheetView>
  </sheetViews>
  <sheetFormatPr defaultColWidth="7" defaultRowHeight="12.75" x14ac:dyDescent="0.2"/>
  <cols>
    <col min="1" max="1" width="2.5703125" style="1" customWidth="1"/>
    <col min="2" max="2" width="24.42578125" style="1" customWidth="1"/>
    <col min="3" max="3" width="14.42578125" style="26" customWidth="1"/>
    <col min="4" max="4" width="19.140625" style="129" customWidth="1"/>
    <col min="5" max="6" width="9" style="1" customWidth="1"/>
    <col min="7" max="16384" width="7" style="1"/>
  </cols>
  <sheetData>
    <row r="1" spans="1:6" x14ac:dyDescent="0.2">
      <c r="A1" s="44" t="s">
        <v>57</v>
      </c>
      <c r="B1" s="44"/>
    </row>
    <row r="2" spans="1:6" ht="29.85" customHeight="1" x14ac:dyDescent="0.2">
      <c r="A2" s="130" t="s">
        <v>303</v>
      </c>
      <c r="B2" s="130"/>
      <c r="C2" s="130"/>
      <c r="D2" s="130"/>
      <c r="E2" s="10"/>
      <c r="F2" s="10"/>
    </row>
    <row r="3" spans="1:6" ht="7.5" customHeight="1" x14ac:dyDescent="0.2"/>
    <row r="4" spans="1:6" ht="33.75" customHeight="1" x14ac:dyDescent="0.35">
      <c r="A4" s="48" t="s">
        <v>80</v>
      </c>
      <c r="B4" s="48"/>
      <c r="C4" s="131" t="s">
        <v>235</v>
      </c>
      <c r="D4" s="132" t="s">
        <v>304</v>
      </c>
    </row>
    <row r="5" spans="1:6" x14ac:dyDescent="0.2">
      <c r="A5" s="10" t="s">
        <v>94</v>
      </c>
      <c r="B5" s="10"/>
      <c r="C5" s="31"/>
      <c r="D5" s="128"/>
    </row>
    <row r="6" spans="1:6" ht="12.75" customHeight="1" x14ac:dyDescent="0.2">
      <c r="B6" s="34" t="s">
        <v>274</v>
      </c>
      <c r="C6" s="31">
        <v>1910</v>
      </c>
      <c r="D6" s="104">
        <v>14.4</v>
      </c>
      <c r="F6" s="26"/>
    </row>
    <row r="7" spans="1:6" ht="12.75" customHeight="1" x14ac:dyDescent="0.2">
      <c r="B7" s="34" t="s">
        <v>283</v>
      </c>
      <c r="C7" s="31">
        <v>1660</v>
      </c>
      <c r="D7" s="104">
        <v>13.8</v>
      </c>
    </row>
    <row r="8" spans="1:6" ht="12.75" customHeight="1" x14ac:dyDescent="0.2">
      <c r="B8" s="34" t="s">
        <v>305</v>
      </c>
      <c r="C8" s="31">
        <v>1140</v>
      </c>
      <c r="D8" s="104">
        <v>12.4</v>
      </c>
    </row>
    <row r="9" spans="1:6" ht="12.75" customHeight="1" x14ac:dyDescent="0.2">
      <c r="B9" s="34" t="s">
        <v>95</v>
      </c>
      <c r="C9" s="31">
        <v>210</v>
      </c>
      <c r="D9" s="104">
        <v>2.8</v>
      </c>
    </row>
    <row r="10" spans="1:6" ht="26.85" customHeight="1" x14ac:dyDescent="0.2">
      <c r="A10" s="10" t="s">
        <v>96</v>
      </c>
      <c r="B10" s="10"/>
      <c r="C10" s="31"/>
      <c r="D10" s="128"/>
    </row>
    <row r="11" spans="1:6" ht="12.75" customHeight="1" x14ac:dyDescent="0.2">
      <c r="B11" s="34" t="s">
        <v>279</v>
      </c>
      <c r="C11" s="31">
        <v>460</v>
      </c>
      <c r="D11" s="104">
        <v>3.3</v>
      </c>
    </row>
    <row r="12" spans="1:6" ht="12.75" customHeight="1" x14ac:dyDescent="0.2">
      <c r="B12" s="34" t="s">
        <v>280</v>
      </c>
      <c r="C12" s="31">
        <v>570</v>
      </c>
      <c r="D12" s="104">
        <v>4.4000000000000004</v>
      </c>
    </row>
    <row r="13" spans="1:6" ht="12.75" customHeight="1" x14ac:dyDescent="0.2">
      <c r="B13" s="34" t="s">
        <v>281</v>
      </c>
      <c r="C13" s="31">
        <v>520</v>
      </c>
      <c r="D13" s="104">
        <v>4.0999999999999996</v>
      </c>
    </row>
    <row r="14" spans="1:6" ht="12.75" customHeight="1" x14ac:dyDescent="0.2">
      <c r="B14" s="34" t="s">
        <v>282</v>
      </c>
      <c r="C14" s="31">
        <v>360</v>
      </c>
      <c r="D14" s="104">
        <v>2.7</v>
      </c>
    </row>
    <row r="15" spans="1:6" ht="26.25" customHeight="1" x14ac:dyDescent="0.2">
      <c r="B15" s="34" t="s">
        <v>284</v>
      </c>
      <c r="C15" s="31">
        <v>440</v>
      </c>
      <c r="D15" s="104">
        <v>3.4</v>
      </c>
    </row>
    <row r="16" spans="1:6" ht="12.75" customHeight="1" x14ac:dyDescent="0.2">
      <c r="B16" s="34" t="s">
        <v>285</v>
      </c>
      <c r="C16" s="31">
        <v>460</v>
      </c>
      <c r="D16" s="104">
        <v>3.9</v>
      </c>
    </row>
    <row r="17" spans="1:6" ht="12.75" customHeight="1" x14ac:dyDescent="0.2">
      <c r="B17" s="34" t="s">
        <v>286</v>
      </c>
      <c r="C17" s="31">
        <v>440</v>
      </c>
      <c r="D17" s="104">
        <v>3.7</v>
      </c>
    </row>
    <row r="18" spans="1:6" ht="12.75" customHeight="1" x14ac:dyDescent="0.2">
      <c r="B18" s="34" t="s">
        <v>287</v>
      </c>
      <c r="C18" s="31">
        <v>320</v>
      </c>
      <c r="D18" s="104">
        <v>2.8</v>
      </c>
    </row>
    <row r="19" spans="1:6" ht="26.25" customHeight="1" x14ac:dyDescent="0.2">
      <c r="B19" s="34" t="s">
        <v>306</v>
      </c>
      <c r="C19" s="31">
        <v>140</v>
      </c>
      <c r="D19" s="104">
        <v>1.2</v>
      </c>
    </row>
    <row r="20" spans="1:6" ht="12.75" customHeight="1" x14ac:dyDescent="0.2">
      <c r="B20" s="34" t="s">
        <v>307</v>
      </c>
      <c r="C20" s="31">
        <v>290</v>
      </c>
      <c r="D20" s="104">
        <v>2.9</v>
      </c>
    </row>
    <row r="21" spans="1:6" ht="12.75" customHeight="1" x14ac:dyDescent="0.2">
      <c r="B21" s="34" t="s">
        <v>308</v>
      </c>
      <c r="C21" s="31">
        <v>460</v>
      </c>
      <c r="D21" s="104">
        <v>4.8</v>
      </c>
      <c r="F21" s="42"/>
    </row>
    <row r="22" spans="1:6" ht="12.75" customHeight="1" x14ac:dyDescent="0.2">
      <c r="B22" s="34" t="s">
        <v>309</v>
      </c>
      <c r="C22" s="31">
        <v>250</v>
      </c>
      <c r="D22" s="104">
        <v>3.4</v>
      </c>
      <c r="F22" s="42"/>
    </row>
    <row r="23" spans="1:6" ht="25.5" customHeight="1" x14ac:dyDescent="0.2">
      <c r="B23" s="34" t="s">
        <v>310</v>
      </c>
      <c r="C23" s="31">
        <v>180</v>
      </c>
      <c r="D23" s="104">
        <v>2.6</v>
      </c>
      <c r="F23" s="42"/>
    </row>
    <row r="24" spans="1:6" ht="26.85" customHeight="1" x14ac:dyDescent="0.2">
      <c r="A24" s="10" t="s">
        <v>110</v>
      </c>
      <c r="B24" s="10"/>
      <c r="C24" s="31"/>
      <c r="D24" s="133"/>
    </row>
    <row r="25" spans="1:6" x14ac:dyDescent="0.2">
      <c r="B25" s="63" t="s">
        <v>311</v>
      </c>
      <c r="C25" s="31">
        <v>130</v>
      </c>
      <c r="D25" s="104">
        <v>0.9</v>
      </c>
    </row>
    <row r="26" spans="1:6" x14ac:dyDescent="0.2">
      <c r="B26" s="63" t="s">
        <v>312</v>
      </c>
      <c r="C26" s="31">
        <v>160</v>
      </c>
      <c r="D26" s="104">
        <v>1.1000000000000001</v>
      </c>
    </row>
    <row r="27" spans="1:6" x14ac:dyDescent="0.2">
      <c r="B27" s="63" t="s">
        <v>313</v>
      </c>
      <c r="C27" s="31">
        <v>170</v>
      </c>
      <c r="D27" s="104">
        <v>1.3</v>
      </c>
    </row>
    <row r="28" spans="1:6" x14ac:dyDescent="0.2">
      <c r="B28" s="63" t="s">
        <v>314</v>
      </c>
      <c r="C28" s="31">
        <v>180</v>
      </c>
      <c r="D28" s="104">
        <v>1.4</v>
      </c>
    </row>
    <row r="29" spans="1:6" x14ac:dyDescent="0.2">
      <c r="B29" s="63" t="s">
        <v>315</v>
      </c>
      <c r="C29" s="31">
        <v>210</v>
      </c>
      <c r="D29" s="104">
        <v>1.6</v>
      </c>
    </row>
    <row r="30" spans="1:6" x14ac:dyDescent="0.2">
      <c r="B30" s="63" t="s">
        <v>316</v>
      </c>
      <c r="C30" s="31">
        <v>180</v>
      </c>
      <c r="D30" s="104">
        <v>1.4</v>
      </c>
    </row>
    <row r="31" spans="1:6" x14ac:dyDescent="0.2">
      <c r="B31" s="63" t="s">
        <v>317</v>
      </c>
      <c r="C31" s="31">
        <v>160</v>
      </c>
      <c r="D31" s="104">
        <v>1.2</v>
      </c>
    </row>
    <row r="32" spans="1:6" x14ac:dyDescent="0.2">
      <c r="B32" s="63" t="s">
        <v>318</v>
      </c>
      <c r="C32" s="31">
        <v>180</v>
      </c>
      <c r="D32" s="104">
        <v>1.6</v>
      </c>
    </row>
    <row r="33" spans="2:6" x14ac:dyDescent="0.2">
      <c r="B33" s="63" t="s">
        <v>319</v>
      </c>
      <c r="C33" s="31">
        <v>180</v>
      </c>
      <c r="D33" s="104">
        <v>1.3</v>
      </c>
    </row>
    <row r="34" spans="2:6" x14ac:dyDescent="0.2">
      <c r="B34" s="63" t="s">
        <v>320</v>
      </c>
      <c r="C34" s="31">
        <v>120</v>
      </c>
      <c r="D34" s="104">
        <v>0.9</v>
      </c>
    </row>
    <row r="35" spans="2:6" x14ac:dyDescent="0.2">
      <c r="B35" s="63" t="s">
        <v>321</v>
      </c>
      <c r="C35" s="31">
        <v>100</v>
      </c>
      <c r="D35" s="104">
        <v>0.7</v>
      </c>
    </row>
    <row r="36" spans="2:6" x14ac:dyDescent="0.2">
      <c r="B36" s="63" t="s">
        <v>322</v>
      </c>
      <c r="C36" s="31">
        <v>150</v>
      </c>
      <c r="D36" s="104">
        <v>1.1000000000000001</v>
      </c>
    </row>
    <row r="37" spans="2:6" ht="26.85" customHeight="1" x14ac:dyDescent="0.2">
      <c r="B37" s="63" t="s">
        <v>323</v>
      </c>
      <c r="C37" s="134">
        <v>150</v>
      </c>
      <c r="D37" s="104">
        <v>1.2</v>
      </c>
      <c r="F37" s="26"/>
    </row>
    <row r="38" spans="2:6" x14ac:dyDescent="0.2">
      <c r="B38" s="63" t="s">
        <v>324</v>
      </c>
      <c r="C38" s="134">
        <v>160</v>
      </c>
      <c r="D38" s="104">
        <v>1.2</v>
      </c>
      <c r="F38" s="26"/>
    </row>
    <row r="39" spans="2:6" x14ac:dyDescent="0.2">
      <c r="B39" s="63" t="s">
        <v>325</v>
      </c>
      <c r="C39" s="134">
        <v>140</v>
      </c>
      <c r="D39" s="104">
        <v>1.1000000000000001</v>
      </c>
      <c r="F39" s="26"/>
    </row>
    <row r="40" spans="2:6" x14ac:dyDescent="0.2">
      <c r="B40" s="63" t="s">
        <v>326</v>
      </c>
      <c r="C40" s="134">
        <v>160</v>
      </c>
      <c r="D40" s="104">
        <v>1.2</v>
      </c>
      <c r="F40" s="26"/>
    </row>
    <row r="41" spans="2:6" x14ac:dyDescent="0.2">
      <c r="B41" s="63" t="s">
        <v>327</v>
      </c>
      <c r="C41" s="134">
        <v>180</v>
      </c>
      <c r="D41" s="104">
        <v>1.6</v>
      </c>
      <c r="F41" s="26"/>
    </row>
    <row r="42" spans="2:6" x14ac:dyDescent="0.2">
      <c r="B42" s="63" t="s">
        <v>328</v>
      </c>
      <c r="C42" s="134">
        <v>120</v>
      </c>
      <c r="D42" s="104">
        <v>1.1000000000000001</v>
      </c>
      <c r="F42" s="26"/>
    </row>
    <row r="43" spans="2:6" x14ac:dyDescent="0.2">
      <c r="B43" s="63" t="s">
        <v>329</v>
      </c>
      <c r="C43" s="134">
        <v>170</v>
      </c>
      <c r="D43" s="104">
        <v>1.4</v>
      </c>
      <c r="F43" s="26"/>
    </row>
    <row r="44" spans="2:6" x14ac:dyDescent="0.2">
      <c r="B44" s="63" t="s">
        <v>330</v>
      </c>
      <c r="C44" s="134">
        <v>150</v>
      </c>
      <c r="D44" s="104">
        <v>1.3</v>
      </c>
      <c r="F44" s="26"/>
    </row>
    <row r="45" spans="2:6" x14ac:dyDescent="0.2">
      <c r="B45" s="63" t="s">
        <v>331</v>
      </c>
      <c r="C45" s="134">
        <v>130</v>
      </c>
      <c r="D45" s="104">
        <v>1</v>
      </c>
      <c r="F45" s="26"/>
    </row>
    <row r="46" spans="2:6" x14ac:dyDescent="0.2">
      <c r="B46" s="63" t="s">
        <v>332</v>
      </c>
      <c r="C46" s="134">
        <v>130</v>
      </c>
      <c r="D46" s="104">
        <v>1.1000000000000001</v>
      </c>
      <c r="F46" s="26"/>
    </row>
    <row r="47" spans="2:6" x14ac:dyDescent="0.2">
      <c r="B47" s="63" t="s">
        <v>333</v>
      </c>
      <c r="C47" s="134">
        <v>100</v>
      </c>
      <c r="D47" s="104">
        <v>0.9</v>
      </c>
      <c r="F47" s="26"/>
    </row>
    <row r="48" spans="2:6" x14ac:dyDescent="0.2">
      <c r="B48" s="63" t="s">
        <v>334</v>
      </c>
      <c r="C48" s="134">
        <v>90</v>
      </c>
      <c r="D48" s="104">
        <v>0.8</v>
      </c>
      <c r="F48" s="26"/>
    </row>
    <row r="49" spans="2:4" ht="26.25" customHeight="1" x14ac:dyDescent="0.2">
      <c r="B49" s="63" t="s">
        <v>335</v>
      </c>
      <c r="C49" s="134">
        <v>40</v>
      </c>
      <c r="D49" s="104">
        <v>0.3</v>
      </c>
    </row>
    <row r="50" spans="2:4" ht="12.75" customHeight="1" x14ac:dyDescent="0.2">
      <c r="B50" s="63" t="s">
        <v>336</v>
      </c>
      <c r="C50" s="134">
        <v>40</v>
      </c>
      <c r="D50" s="104">
        <v>0.4</v>
      </c>
    </row>
    <row r="51" spans="2:4" ht="12.75" customHeight="1" x14ac:dyDescent="0.2">
      <c r="B51" s="63" t="s">
        <v>337</v>
      </c>
      <c r="C51" s="134">
        <v>60</v>
      </c>
      <c r="D51" s="104">
        <v>0.5</v>
      </c>
    </row>
    <row r="52" spans="2:4" ht="12.75" customHeight="1" x14ac:dyDescent="0.2">
      <c r="B52" s="63" t="s">
        <v>338</v>
      </c>
      <c r="C52" s="134">
        <v>80</v>
      </c>
      <c r="D52" s="104">
        <v>0.7</v>
      </c>
    </row>
    <row r="53" spans="2:4" ht="12.75" customHeight="1" x14ac:dyDescent="0.2">
      <c r="B53" s="63" t="s">
        <v>339</v>
      </c>
      <c r="C53" s="134">
        <v>100</v>
      </c>
      <c r="D53" s="104">
        <v>1</v>
      </c>
    </row>
    <row r="54" spans="2:4" ht="12.75" customHeight="1" x14ac:dyDescent="0.2">
      <c r="B54" s="63" t="s">
        <v>340</v>
      </c>
      <c r="C54" s="134">
        <v>120</v>
      </c>
      <c r="D54" s="104">
        <v>1.2</v>
      </c>
    </row>
    <row r="55" spans="2:4" ht="12.75" customHeight="1" x14ac:dyDescent="0.2">
      <c r="B55" s="63" t="s">
        <v>341</v>
      </c>
      <c r="C55" s="134">
        <v>170</v>
      </c>
      <c r="D55" s="104">
        <v>1.9</v>
      </c>
    </row>
    <row r="56" spans="2:4" ht="12.75" customHeight="1" x14ac:dyDescent="0.2">
      <c r="B56" s="63" t="s">
        <v>342</v>
      </c>
      <c r="C56" s="134">
        <v>130</v>
      </c>
      <c r="D56" s="104">
        <v>1.3</v>
      </c>
    </row>
    <row r="57" spans="2:4" ht="12.75" customHeight="1" x14ac:dyDescent="0.2">
      <c r="B57" s="63" t="s">
        <v>343</v>
      </c>
      <c r="C57" s="134">
        <v>160</v>
      </c>
      <c r="D57" s="104">
        <v>1.6</v>
      </c>
    </row>
    <row r="58" spans="2:4" ht="12.75" customHeight="1" x14ac:dyDescent="0.2">
      <c r="B58" s="63" t="s">
        <v>344</v>
      </c>
      <c r="C58" s="134">
        <v>80</v>
      </c>
      <c r="D58" s="104">
        <v>1</v>
      </c>
    </row>
    <row r="59" spans="2:4" ht="12.75" customHeight="1" x14ac:dyDescent="0.2">
      <c r="B59" s="63" t="s">
        <v>345</v>
      </c>
      <c r="C59" s="134">
        <v>80</v>
      </c>
      <c r="D59" s="104">
        <v>1.1000000000000001</v>
      </c>
    </row>
    <row r="60" spans="2:4" ht="12.75" customHeight="1" x14ac:dyDescent="0.2">
      <c r="B60" s="63" t="s">
        <v>346</v>
      </c>
      <c r="C60" s="134">
        <v>100</v>
      </c>
      <c r="D60" s="104">
        <v>1.3</v>
      </c>
    </row>
    <row r="61" spans="2:4" ht="25.5" customHeight="1" x14ac:dyDescent="0.2">
      <c r="B61" s="63" t="s">
        <v>347</v>
      </c>
      <c r="C61" s="134">
        <v>80</v>
      </c>
      <c r="D61" s="104">
        <v>1.1000000000000001</v>
      </c>
    </row>
    <row r="62" spans="2:4" ht="12.75" customHeight="1" x14ac:dyDescent="0.2">
      <c r="B62" s="63" t="s">
        <v>348</v>
      </c>
      <c r="C62" s="134">
        <v>60</v>
      </c>
      <c r="D62" s="104">
        <v>0.7</v>
      </c>
    </row>
    <row r="63" spans="2:4" ht="12.75" customHeight="1" x14ac:dyDescent="0.2">
      <c r="B63" s="63" t="s">
        <v>349</v>
      </c>
      <c r="C63" s="134">
        <v>50</v>
      </c>
      <c r="D63" s="104">
        <v>0.8</v>
      </c>
    </row>
    <row r="64" spans="2:4" ht="12.75" customHeight="1" x14ac:dyDescent="0.2">
      <c r="B64" s="63" t="s">
        <v>350</v>
      </c>
      <c r="C64" s="134">
        <v>20</v>
      </c>
      <c r="D64" s="104">
        <v>0.2</v>
      </c>
    </row>
    <row r="65" spans="1:4" ht="12.75" customHeight="1" x14ac:dyDescent="0.2">
      <c r="B65" s="63" t="s">
        <v>351</v>
      </c>
      <c r="C65" s="134">
        <v>10</v>
      </c>
      <c r="D65" s="104">
        <v>0.1</v>
      </c>
    </row>
    <row r="66" spans="1:4" ht="3" customHeight="1" x14ac:dyDescent="0.2">
      <c r="A66" s="72"/>
      <c r="B66" s="135"/>
      <c r="C66" s="109"/>
      <c r="D66" s="136"/>
    </row>
    <row r="67" spans="1:4" x14ac:dyDescent="0.2">
      <c r="A67" s="8"/>
      <c r="B67" s="8"/>
      <c r="C67" s="31"/>
      <c r="D67" s="128"/>
    </row>
    <row r="68" spans="1:4" ht="27" customHeight="1" x14ac:dyDescent="0.2">
      <c r="A68" s="77">
        <v>1</v>
      </c>
      <c r="B68" s="125" t="s">
        <v>352</v>
      </c>
      <c r="C68" s="125"/>
      <c r="D68" s="125"/>
    </row>
    <row r="69" spans="1:4" ht="25.5" customHeight="1" x14ac:dyDescent="0.2">
      <c r="A69" s="82" t="s">
        <v>53</v>
      </c>
      <c r="B69" s="125" t="s">
        <v>164</v>
      </c>
      <c r="C69" s="125"/>
      <c r="D69" s="125"/>
    </row>
    <row r="70" spans="1:4" ht="13.5" customHeight="1" x14ac:dyDescent="0.2">
      <c r="A70" s="82" t="s">
        <v>47</v>
      </c>
      <c r="B70" s="125" t="s">
        <v>165</v>
      </c>
      <c r="C70" s="125"/>
      <c r="D70" s="125"/>
    </row>
    <row r="71" spans="1:4" ht="13.5" customHeight="1" x14ac:dyDescent="0.2">
      <c r="A71" s="82" t="s">
        <v>232</v>
      </c>
      <c r="B71" s="125" t="s">
        <v>353</v>
      </c>
      <c r="C71" s="125"/>
      <c r="D71" s="125"/>
    </row>
    <row r="72" spans="1:4" x14ac:dyDescent="0.2">
      <c r="A72" s="1" t="s">
        <v>231</v>
      </c>
      <c r="B72" s="125" t="s">
        <v>272</v>
      </c>
      <c r="C72" s="125"/>
      <c r="D72" s="125"/>
    </row>
  </sheetData>
  <mergeCells count="8">
    <mergeCell ref="B70:D70"/>
    <mergeCell ref="B71:D71"/>
    <mergeCell ref="B72:D72"/>
    <mergeCell ref="A1:B1"/>
    <mergeCell ref="A2:D2"/>
    <mergeCell ref="A4:B4"/>
    <mergeCell ref="B68:D68"/>
    <mergeCell ref="B69:D69"/>
  </mergeCells>
  <hyperlinks>
    <hyperlink ref="A1:B1" location="ContentsHead" display="ContentsHead" xr:uid="{9EB02ABD-76DA-4E60-8B58-A3B5141DD588}"/>
  </hyperlinks>
  <pageMargins left="0.7" right="0.7" top="0.75" bottom="0.75" header="0.3" footer="0.3"/>
  <pageSetup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A57245-17F5-44C6-8C55-70B2AE6E5C9F}">
  <sheetPr codeName="Sheet23"/>
  <dimension ref="A1:M71"/>
  <sheetViews>
    <sheetView zoomScaleNormal="100" workbookViewId="0">
      <pane ySplit="5" topLeftCell="A6" activePane="bottomLeft" state="frozen"/>
      <selection sqref="A1:B1048576"/>
      <selection pane="bottomLeft" sqref="A1:C1"/>
    </sheetView>
  </sheetViews>
  <sheetFormatPr defaultColWidth="0" defaultRowHeight="12.75" x14ac:dyDescent="0.2"/>
  <cols>
    <col min="1" max="1" width="2.5703125" style="1" customWidth="1"/>
    <col min="2" max="2" width="20.5703125" style="1" customWidth="1"/>
    <col min="3" max="3" width="15" style="1" customWidth="1"/>
    <col min="4" max="4" width="19.140625" style="1" customWidth="1"/>
    <col min="5" max="6" width="9" style="1" customWidth="1"/>
    <col min="7" max="7" width="0" style="1" hidden="1" customWidth="1"/>
    <col min="8" max="13" width="0" style="1" hidden="1"/>
    <col min="14" max="16384" width="9" style="1" hidden="1"/>
  </cols>
  <sheetData>
    <row r="1" spans="1:6" x14ac:dyDescent="0.2">
      <c r="A1" s="44" t="s">
        <v>57</v>
      </c>
      <c r="B1" s="44"/>
      <c r="C1" s="44"/>
    </row>
    <row r="2" spans="1:6" ht="31.5" customHeight="1" x14ac:dyDescent="0.2">
      <c r="A2" s="130" t="s">
        <v>354</v>
      </c>
      <c r="B2" s="130"/>
      <c r="C2" s="130"/>
      <c r="D2" s="130"/>
    </row>
    <row r="3" spans="1:6" ht="8.85" customHeight="1" x14ac:dyDescent="0.2"/>
    <row r="4" spans="1:6" ht="16.5" customHeight="1" x14ac:dyDescent="0.35">
      <c r="A4" s="46"/>
      <c r="B4" s="46"/>
      <c r="C4" s="48" t="s">
        <v>355</v>
      </c>
      <c r="D4" s="48"/>
    </row>
    <row r="5" spans="1:6" ht="38.85" customHeight="1" x14ac:dyDescent="0.35">
      <c r="A5" s="52"/>
      <c r="B5" s="52"/>
      <c r="C5" s="50" t="s">
        <v>170</v>
      </c>
      <c r="D5" s="53" t="s">
        <v>356</v>
      </c>
    </row>
    <row r="6" spans="1:6" x14ac:dyDescent="0.2">
      <c r="A6" s="10" t="s">
        <v>94</v>
      </c>
      <c r="B6" s="10"/>
    </row>
    <row r="7" spans="1:6" x14ac:dyDescent="0.2">
      <c r="A7" s="64"/>
      <c r="B7" s="34" t="s">
        <v>153</v>
      </c>
      <c r="C7" s="31">
        <v>640</v>
      </c>
      <c r="D7" s="104">
        <v>5</v>
      </c>
      <c r="E7" s="42"/>
      <c r="F7" s="42"/>
    </row>
    <row r="8" spans="1:6" x14ac:dyDescent="0.2">
      <c r="A8" s="64"/>
      <c r="B8" s="34" t="s">
        <v>154</v>
      </c>
      <c r="C8" s="31">
        <v>1420</v>
      </c>
      <c r="D8" s="104">
        <v>10.8</v>
      </c>
      <c r="E8" s="42"/>
      <c r="F8" s="42"/>
    </row>
    <row r="9" spans="1:6" x14ac:dyDescent="0.2">
      <c r="A9" s="64"/>
      <c r="B9" s="34" t="s">
        <v>155</v>
      </c>
      <c r="C9" s="31">
        <v>1580</v>
      </c>
      <c r="D9" s="104">
        <v>14</v>
      </c>
      <c r="E9" s="42"/>
      <c r="F9" s="42"/>
    </row>
    <row r="10" spans="1:6" x14ac:dyDescent="0.2">
      <c r="A10" s="64"/>
      <c r="B10" s="34" t="s">
        <v>95</v>
      </c>
      <c r="C10" s="31">
        <v>1130</v>
      </c>
      <c r="D10" s="104">
        <v>11.8</v>
      </c>
      <c r="E10" s="42"/>
      <c r="F10" s="42"/>
    </row>
    <row r="11" spans="1:6" ht="26.85" customHeight="1" x14ac:dyDescent="0.2">
      <c r="A11" s="10" t="s">
        <v>96</v>
      </c>
      <c r="B11" s="10"/>
      <c r="C11" s="26"/>
      <c r="D11" s="42"/>
      <c r="E11" s="42"/>
      <c r="F11" s="42"/>
    </row>
    <row r="12" spans="1:6" x14ac:dyDescent="0.2">
      <c r="B12" s="34" t="s">
        <v>97</v>
      </c>
      <c r="C12" s="31">
        <v>20</v>
      </c>
      <c r="D12" s="104">
        <v>0.1</v>
      </c>
      <c r="E12" s="42"/>
      <c r="F12" s="42"/>
    </row>
    <row r="13" spans="1:6" x14ac:dyDescent="0.2">
      <c r="B13" s="34" t="s">
        <v>98</v>
      </c>
      <c r="C13" s="31">
        <v>110</v>
      </c>
      <c r="D13" s="104">
        <v>0.9</v>
      </c>
      <c r="E13" s="42"/>
      <c r="F13" s="42"/>
    </row>
    <row r="14" spans="1:6" x14ac:dyDescent="0.2">
      <c r="B14" s="34" t="s">
        <v>99</v>
      </c>
      <c r="C14" s="31">
        <v>220</v>
      </c>
      <c r="D14" s="104">
        <v>1.7</v>
      </c>
      <c r="E14" s="42"/>
      <c r="F14" s="42"/>
    </row>
    <row r="15" spans="1:6" x14ac:dyDescent="0.2">
      <c r="B15" s="34" t="s">
        <v>100</v>
      </c>
      <c r="C15" s="31">
        <v>280</v>
      </c>
      <c r="D15" s="104">
        <v>2.2000000000000002</v>
      </c>
      <c r="E15" s="42"/>
      <c r="F15" s="42"/>
    </row>
    <row r="16" spans="1:6" ht="26.85" customHeight="1" x14ac:dyDescent="0.2">
      <c r="B16" s="34" t="s">
        <v>101</v>
      </c>
      <c r="C16" s="31">
        <v>280</v>
      </c>
      <c r="D16" s="104">
        <v>2</v>
      </c>
      <c r="E16" s="42"/>
      <c r="F16" s="42"/>
    </row>
    <row r="17" spans="1:6" x14ac:dyDescent="0.2">
      <c r="B17" s="34" t="s">
        <v>102</v>
      </c>
      <c r="C17" s="31">
        <v>390</v>
      </c>
      <c r="D17" s="104">
        <v>3.1</v>
      </c>
      <c r="E17" s="42"/>
      <c r="F17" s="42"/>
    </row>
    <row r="18" spans="1:6" x14ac:dyDescent="0.2">
      <c r="B18" s="34" t="s">
        <v>103</v>
      </c>
      <c r="C18" s="31">
        <v>350</v>
      </c>
      <c r="D18" s="104">
        <v>2.5</v>
      </c>
      <c r="E18" s="42"/>
      <c r="F18" s="42"/>
    </row>
    <row r="19" spans="1:6" x14ac:dyDescent="0.2">
      <c r="B19" s="34" t="s">
        <v>104</v>
      </c>
      <c r="C19" s="31">
        <v>400</v>
      </c>
      <c r="D19" s="104">
        <v>3.2</v>
      </c>
      <c r="E19" s="42"/>
      <c r="F19" s="42"/>
    </row>
    <row r="20" spans="1:6" ht="25.5" customHeight="1" x14ac:dyDescent="0.2">
      <c r="B20" s="34" t="s">
        <v>357</v>
      </c>
      <c r="C20" s="31">
        <v>290</v>
      </c>
      <c r="D20" s="104">
        <v>2.4</v>
      </c>
      <c r="E20" s="42"/>
      <c r="F20" s="42"/>
    </row>
    <row r="21" spans="1:6" ht="12.75" customHeight="1" x14ac:dyDescent="0.2">
      <c r="B21" s="34" t="s">
        <v>358</v>
      </c>
      <c r="C21" s="31">
        <v>310</v>
      </c>
      <c r="D21" s="104">
        <v>2.5</v>
      </c>
      <c r="E21" s="42"/>
      <c r="F21" s="42"/>
    </row>
    <row r="22" spans="1:6" ht="12.75" customHeight="1" x14ac:dyDescent="0.2">
      <c r="B22" s="34" t="s">
        <v>359</v>
      </c>
      <c r="C22" s="31">
        <v>380</v>
      </c>
      <c r="D22" s="104">
        <v>3.3</v>
      </c>
      <c r="E22" s="42"/>
      <c r="F22" s="42"/>
    </row>
    <row r="23" spans="1:6" ht="12.75" customHeight="1" x14ac:dyDescent="0.2">
      <c r="B23" s="34" t="s">
        <v>360</v>
      </c>
      <c r="C23" s="31">
        <v>610</v>
      </c>
      <c r="D23" s="104">
        <v>5.8</v>
      </c>
      <c r="E23" s="42"/>
      <c r="F23" s="42"/>
    </row>
    <row r="24" spans="1:6" ht="25.5" customHeight="1" x14ac:dyDescent="0.2">
      <c r="B24" s="34" t="s">
        <v>361</v>
      </c>
      <c r="C24" s="31">
        <v>690</v>
      </c>
      <c r="D24" s="104">
        <v>7.1</v>
      </c>
      <c r="E24" s="42"/>
      <c r="F24" s="42"/>
    </row>
    <row r="25" spans="1:6" ht="26.85" customHeight="1" x14ac:dyDescent="0.2">
      <c r="A25" s="10" t="s">
        <v>110</v>
      </c>
      <c r="C25" s="26"/>
      <c r="E25" s="42"/>
      <c r="F25" s="42"/>
    </row>
    <row r="26" spans="1:6" x14ac:dyDescent="0.2">
      <c r="B26" s="63" t="s">
        <v>111</v>
      </c>
      <c r="C26" s="31">
        <v>0</v>
      </c>
      <c r="D26" s="104">
        <v>0</v>
      </c>
      <c r="E26" s="42"/>
      <c r="F26" s="42"/>
    </row>
    <row r="27" spans="1:6" x14ac:dyDescent="0.2">
      <c r="B27" s="63" t="s">
        <v>112</v>
      </c>
      <c r="C27" s="31" t="s">
        <v>244</v>
      </c>
      <c r="D27" s="104" t="s">
        <v>244</v>
      </c>
      <c r="E27" s="42"/>
      <c r="F27" s="42"/>
    </row>
    <row r="28" spans="1:6" x14ac:dyDescent="0.2">
      <c r="B28" s="63" t="s">
        <v>113</v>
      </c>
      <c r="C28" s="31">
        <v>20</v>
      </c>
      <c r="D28" s="104">
        <v>0.1</v>
      </c>
      <c r="E28" s="42"/>
      <c r="F28" s="42"/>
    </row>
    <row r="29" spans="1:6" x14ac:dyDescent="0.2">
      <c r="B29" s="63" t="s">
        <v>114</v>
      </c>
      <c r="C29" s="31">
        <v>20</v>
      </c>
      <c r="D29" s="104">
        <v>0.2</v>
      </c>
      <c r="E29" s="42"/>
      <c r="F29" s="42"/>
    </row>
    <row r="30" spans="1:6" x14ac:dyDescent="0.2">
      <c r="B30" s="63" t="s">
        <v>115</v>
      </c>
      <c r="C30" s="31">
        <v>30</v>
      </c>
      <c r="D30" s="104">
        <v>0.2</v>
      </c>
      <c r="E30" s="42"/>
      <c r="F30" s="42"/>
    </row>
    <row r="31" spans="1:6" x14ac:dyDescent="0.2">
      <c r="B31" s="63" t="s">
        <v>116</v>
      </c>
      <c r="C31" s="31">
        <v>70</v>
      </c>
      <c r="D31" s="104">
        <v>0.5</v>
      </c>
      <c r="E31" s="42"/>
      <c r="F31" s="42"/>
    </row>
    <row r="32" spans="1:6" x14ac:dyDescent="0.2">
      <c r="B32" s="63" t="s">
        <v>117</v>
      </c>
      <c r="C32" s="31">
        <v>70</v>
      </c>
      <c r="D32" s="104">
        <v>0.5</v>
      </c>
      <c r="E32" s="42"/>
      <c r="F32" s="42"/>
    </row>
    <row r="33" spans="2:6" x14ac:dyDescent="0.2">
      <c r="B33" s="63" t="s">
        <v>118</v>
      </c>
      <c r="C33" s="31">
        <v>100</v>
      </c>
      <c r="D33" s="104">
        <v>0.8</v>
      </c>
      <c r="E33" s="42"/>
      <c r="F33" s="42"/>
    </row>
    <row r="34" spans="2:6" x14ac:dyDescent="0.2">
      <c r="B34" s="63" t="s">
        <v>119</v>
      </c>
      <c r="C34" s="31">
        <v>50</v>
      </c>
      <c r="D34" s="104">
        <v>0.4</v>
      </c>
      <c r="E34" s="42"/>
      <c r="F34" s="42"/>
    </row>
    <row r="35" spans="2:6" x14ac:dyDescent="0.2">
      <c r="B35" s="63" t="s">
        <v>120</v>
      </c>
      <c r="C35" s="31">
        <v>100</v>
      </c>
      <c r="D35" s="104">
        <v>0.8</v>
      </c>
      <c r="E35" s="42"/>
      <c r="F35" s="42"/>
    </row>
    <row r="36" spans="2:6" x14ac:dyDescent="0.2">
      <c r="B36" s="63" t="s">
        <v>121</v>
      </c>
      <c r="C36" s="31">
        <v>100</v>
      </c>
      <c r="D36" s="104">
        <v>0.8</v>
      </c>
      <c r="E36" s="42"/>
      <c r="F36" s="42"/>
    </row>
    <row r="37" spans="2:6" x14ac:dyDescent="0.2">
      <c r="B37" s="63" t="s">
        <v>122</v>
      </c>
      <c r="C37" s="31">
        <v>90</v>
      </c>
      <c r="D37" s="104">
        <v>0.7</v>
      </c>
      <c r="E37" s="42"/>
      <c r="F37" s="42"/>
    </row>
    <row r="38" spans="2:6" ht="26.85" customHeight="1" x14ac:dyDescent="0.2">
      <c r="B38" s="63" t="s">
        <v>123</v>
      </c>
      <c r="C38" s="31">
        <v>110</v>
      </c>
      <c r="D38" s="104">
        <v>0.8</v>
      </c>
      <c r="E38" s="42"/>
      <c r="F38" s="42"/>
    </row>
    <row r="39" spans="2:6" x14ac:dyDescent="0.2">
      <c r="B39" s="63" t="s">
        <v>124</v>
      </c>
      <c r="C39" s="31">
        <v>90</v>
      </c>
      <c r="D39" s="104">
        <v>0.6</v>
      </c>
      <c r="E39" s="42"/>
      <c r="F39" s="42"/>
    </row>
    <row r="40" spans="2:6" x14ac:dyDescent="0.2">
      <c r="B40" s="63" t="s">
        <v>125</v>
      </c>
      <c r="C40" s="31">
        <v>90</v>
      </c>
      <c r="D40" s="104">
        <v>0.7</v>
      </c>
      <c r="E40" s="42"/>
      <c r="F40" s="42"/>
    </row>
    <row r="41" spans="2:6" x14ac:dyDescent="0.2">
      <c r="B41" s="63" t="s">
        <v>126</v>
      </c>
      <c r="C41" s="31">
        <v>140</v>
      </c>
      <c r="D41" s="104">
        <v>1.1000000000000001</v>
      </c>
      <c r="E41" s="42"/>
      <c r="F41" s="42"/>
    </row>
    <row r="42" spans="2:6" x14ac:dyDescent="0.2">
      <c r="B42" s="63" t="s">
        <v>127</v>
      </c>
      <c r="C42" s="31">
        <v>120</v>
      </c>
      <c r="D42" s="104">
        <v>1</v>
      </c>
      <c r="E42" s="42"/>
      <c r="F42" s="42"/>
    </row>
    <row r="43" spans="2:6" x14ac:dyDescent="0.2">
      <c r="B43" s="63" t="s">
        <v>128</v>
      </c>
      <c r="C43" s="31">
        <v>130</v>
      </c>
      <c r="D43" s="104">
        <v>1</v>
      </c>
      <c r="E43" s="42"/>
      <c r="F43" s="42"/>
    </row>
    <row r="44" spans="2:6" x14ac:dyDescent="0.2">
      <c r="B44" s="63" t="s">
        <v>129</v>
      </c>
      <c r="C44" s="31">
        <v>100</v>
      </c>
      <c r="D44" s="104">
        <v>0.8</v>
      </c>
      <c r="E44" s="42"/>
      <c r="F44" s="42"/>
    </row>
    <row r="45" spans="2:6" x14ac:dyDescent="0.2">
      <c r="B45" s="63" t="s">
        <v>130</v>
      </c>
      <c r="C45" s="31">
        <v>130</v>
      </c>
      <c r="D45" s="104">
        <v>0.9</v>
      </c>
      <c r="E45" s="42"/>
      <c r="F45" s="42"/>
    </row>
    <row r="46" spans="2:6" x14ac:dyDescent="0.2">
      <c r="B46" s="63" t="s">
        <v>131</v>
      </c>
      <c r="C46" s="31">
        <v>120</v>
      </c>
      <c r="D46" s="104">
        <v>0.8</v>
      </c>
      <c r="E46" s="42"/>
      <c r="F46" s="42"/>
    </row>
    <row r="47" spans="2:6" x14ac:dyDescent="0.2">
      <c r="B47" s="63" t="s">
        <v>132</v>
      </c>
      <c r="C47" s="31">
        <v>150</v>
      </c>
      <c r="D47" s="104">
        <v>1.2</v>
      </c>
      <c r="E47" s="42"/>
      <c r="F47" s="42"/>
    </row>
    <row r="48" spans="2:6" x14ac:dyDescent="0.2">
      <c r="B48" s="63" t="s">
        <v>133</v>
      </c>
      <c r="C48" s="31">
        <v>100</v>
      </c>
      <c r="D48" s="104">
        <v>0.7</v>
      </c>
      <c r="E48" s="42"/>
      <c r="F48" s="42"/>
    </row>
    <row r="49" spans="2:6" x14ac:dyDescent="0.2">
      <c r="B49" s="63" t="s">
        <v>134</v>
      </c>
      <c r="C49" s="31">
        <v>160</v>
      </c>
      <c r="D49" s="104">
        <v>1.3</v>
      </c>
      <c r="E49" s="42"/>
      <c r="F49" s="42"/>
    </row>
    <row r="50" spans="2:6" ht="26.25" customHeight="1" x14ac:dyDescent="0.2">
      <c r="B50" s="63" t="s">
        <v>362</v>
      </c>
      <c r="C50" s="31">
        <v>140</v>
      </c>
      <c r="D50" s="104">
        <v>1.2</v>
      </c>
      <c r="E50" s="42"/>
      <c r="F50" s="42"/>
    </row>
    <row r="51" spans="2:6" ht="12.75" customHeight="1" x14ac:dyDescent="0.2">
      <c r="B51" s="63" t="s">
        <v>363</v>
      </c>
      <c r="C51" s="31">
        <v>60</v>
      </c>
      <c r="D51" s="104">
        <v>0.5</v>
      </c>
      <c r="E51" s="42"/>
      <c r="F51" s="42"/>
    </row>
    <row r="52" spans="2:6" ht="12.75" customHeight="1" x14ac:dyDescent="0.2">
      <c r="B52" s="63" t="s">
        <v>364</v>
      </c>
      <c r="C52" s="31">
        <v>80</v>
      </c>
      <c r="D52" s="104">
        <v>0.7</v>
      </c>
      <c r="E52" s="42"/>
      <c r="F52" s="42"/>
    </row>
    <row r="53" spans="2:6" ht="12.75" customHeight="1" x14ac:dyDescent="0.2">
      <c r="B53" s="63" t="s">
        <v>365</v>
      </c>
      <c r="C53" s="31">
        <v>90</v>
      </c>
      <c r="D53" s="104">
        <v>0.8</v>
      </c>
      <c r="E53" s="42"/>
      <c r="F53" s="42"/>
    </row>
    <row r="54" spans="2:6" ht="12.75" customHeight="1" x14ac:dyDescent="0.2">
      <c r="B54" s="63" t="s">
        <v>366</v>
      </c>
      <c r="C54" s="31">
        <v>110</v>
      </c>
      <c r="D54" s="104">
        <v>0.9</v>
      </c>
      <c r="E54" s="42"/>
      <c r="F54" s="42"/>
    </row>
    <row r="55" spans="2:6" ht="12.75" customHeight="1" x14ac:dyDescent="0.2">
      <c r="B55" s="63" t="s">
        <v>367</v>
      </c>
      <c r="C55" s="31">
        <v>110</v>
      </c>
      <c r="D55" s="104">
        <v>0.9</v>
      </c>
      <c r="E55" s="42"/>
      <c r="F55" s="42"/>
    </row>
    <row r="56" spans="2:6" ht="12.75" customHeight="1" x14ac:dyDescent="0.2">
      <c r="B56" s="63" t="s">
        <v>368</v>
      </c>
      <c r="C56" s="31">
        <v>140</v>
      </c>
      <c r="D56" s="104">
        <v>1.1000000000000001</v>
      </c>
      <c r="E56" s="42"/>
      <c r="F56" s="42"/>
    </row>
    <row r="57" spans="2:6" ht="12.75" customHeight="1" x14ac:dyDescent="0.2">
      <c r="B57" s="63" t="s">
        <v>369</v>
      </c>
      <c r="C57" s="31">
        <v>110</v>
      </c>
      <c r="D57" s="104">
        <v>1</v>
      </c>
      <c r="E57" s="42"/>
      <c r="F57" s="42"/>
    </row>
    <row r="58" spans="2:6" ht="12.75" customHeight="1" x14ac:dyDescent="0.2">
      <c r="B58" s="63" t="s">
        <v>370</v>
      </c>
      <c r="C58" s="31">
        <v>140</v>
      </c>
      <c r="D58" s="104">
        <v>1.3</v>
      </c>
      <c r="E58" s="42"/>
      <c r="F58" s="42"/>
    </row>
    <row r="59" spans="2:6" ht="12.75" customHeight="1" x14ac:dyDescent="0.2">
      <c r="B59" s="63" t="s">
        <v>371</v>
      </c>
      <c r="C59" s="31">
        <v>160</v>
      </c>
      <c r="D59" s="104">
        <v>1.4</v>
      </c>
      <c r="E59" s="42"/>
      <c r="F59" s="42"/>
    </row>
    <row r="60" spans="2:6" ht="12.75" customHeight="1" x14ac:dyDescent="0.2">
      <c r="B60" s="63" t="s">
        <v>372</v>
      </c>
      <c r="C60" s="31">
        <v>190</v>
      </c>
      <c r="D60" s="104">
        <v>1.8</v>
      </c>
      <c r="E60" s="42"/>
      <c r="F60" s="42"/>
    </row>
    <row r="61" spans="2:6" ht="12.75" customHeight="1" x14ac:dyDescent="0.2">
      <c r="B61" s="63" t="s">
        <v>373</v>
      </c>
      <c r="C61" s="31">
        <v>270</v>
      </c>
      <c r="D61" s="104">
        <v>2.6</v>
      </c>
      <c r="E61" s="42"/>
      <c r="F61" s="42"/>
    </row>
    <row r="62" spans="2:6" ht="26.25" customHeight="1" x14ac:dyDescent="0.2">
      <c r="B62" s="63" t="s">
        <v>374</v>
      </c>
      <c r="C62" s="31">
        <v>220</v>
      </c>
      <c r="D62" s="104">
        <v>2.2999999999999998</v>
      </c>
      <c r="E62" s="42"/>
      <c r="F62" s="42"/>
    </row>
    <row r="63" spans="2:6" ht="12.75" customHeight="1" x14ac:dyDescent="0.2">
      <c r="B63" s="63" t="s">
        <v>375</v>
      </c>
      <c r="C63" s="31">
        <v>260</v>
      </c>
      <c r="D63" s="104">
        <v>2.5</v>
      </c>
      <c r="E63" s="42"/>
      <c r="F63" s="42"/>
    </row>
    <row r="64" spans="2:6" ht="12.75" customHeight="1" x14ac:dyDescent="0.2">
      <c r="B64" s="63" t="s">
        <v>376</v>
      </c>
      <c r="C64" s="31">
        <v>210</v>
      </c>
      <c r="D64" s="104">
        <v>2.2000000000000002</v>
      </c>
      <c r="E64" s="42"/>
      <c r="F64" s="42"/>
    </row>
    <row r="65" spans="1:6" ht="12.75" customHeight="1" x14ac:dyDescent="0.2">
      <c r="B65" s="63" t="s">
        <v>377</v>
      </c>
      <c r="C65" s="31">
        <v>220</v>
      </c>
      <c r="D65" s="104">
        <v>2.5</v>
      </c>
      <c r="E65" s="42"/>
      <c r="F65" s="42"/>
    </row>
    <row r="66" spans="1:6" ht="12.75" customHeight="1" x14ac:dyDescent="0.2">
      <c r="B66" s="63" t="s">
        <v>378</v>
      </c>
      <c r="C66" s="31">
        <v>210</v>
      </c>
      <c r="D66" s="104">
        <v>2.2000000000000002</v>
      </c>
      <c r="E66" s="42"/>
      <c r="F66" s="42"/>
    </row>
    <row r="67" spans="1:6" ht="3" customHeight="1" x14ac:dyDescent="0.2">
      <c r="A67" s="72"/>
      <c r="B67" s="137"/>
      <c r="C67" s="138"/>
      <c r="D67" s="139"/>
    </row>
    <row r="68" spans="1:6" x14ac:dyDescent="0.2">
      <c r="B68" s="33"/>
      <c r="C68" s="26"/>
      <c r="D68" s="42"/>
    </row>
    <row r="69" spans="1:6" ht="59.25" customHeight="1" x14ac:dyDescent="0.2">
      <c r="A69" s="77">
        <v>1</v>
      </c>
      <c r="B69" s="125" t="s">
        <v>379</v>
      </c>
      <c r="C69" s="125"/>
      <c r="D69" s="125"/>
    </row>
    <row r="70" spans="1:6" ht="57" customHeight="1" x14ac:dyDescent="0.2">
      <c r="A70" s="77">
        <v>2</v>
      </c>
      <c r="B70" s="125" t="s">
        <v>380</v>
      </c>
      <c r="C70" s="125"/>
      <c r="D70" s="125"/>
    </row>
    <row r="71" spans="1:6" x14ac:dyDescent="0.2">
      <c r="A71" s="1" t="s">
        <v>231</v>
      </c>
      <c r="B71" s="125" t="s">
        <v>272</v>
      </c>
      <c r="C71" s="125"/>
      <c r="D71" s="125"/>
    </row>
  </sheetData>
  <mergeCells count="7">
    <mergeCell ref="B71:D71"/>
    <mergeCell ref="A1:C1"/>
    <mergeCell ref="A2:D2"/>
    <mergeCell ref="A4:B5"/>
    <mergeCell ref="C4:D4"/>
    <mergeCell ref="B69:D69"/>
    <mergeCell ref="B70:D70"/>
  </mergeCells>
  <hyperlinks>
    <hyperlink ref="A1:B1" location="Contents!A1" display="Back to contents" xr:uid="{C0189259-2CE7-417F-8B60-0A4589F67837}"/>
    <hyperlink ref="A1:C1" location="ContentsHead" display="ContentsHead" xr:uid="{F26BD2CB-52C2-418B-B518-BEC4A08FF934}"/>
  </hyperlinks>
  <pageMargins left="0.7" right="0.7" top="0.75" bottom="0.75" header="0.3" footer="0.3"/>
  <pageSetup paperSize="9" orientation="portrait" horizontalDpi="300" verticalDpi="30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650436-8628-4357-9CC8-E5F8DAC01B57}">
  <sheetPr codeName="Sheet24"/>
  <dimension ref="A1:E72"/>
  <sheetViews>
    <sheetView showGridLines="0" zoomScaleNormal="100" workbookViewId="0">
      <pane ySplit="4" topLeftCell="A5" activePane="bottomLeft" state="frozen"/>
      <selection sqref="A1:B1048576"/>
      <selection pane="bottomLeft" sqref="A1:B1"/>
    </sheetView>
  </sheetViews>
  <sheetFormatPr defaultColWidth="9" defaultRowHeight="15" x14ac:dyDescent="0.25"/>
  <cols>
    <col min="1" max="1" width="2.5703125" style="84" customWidth="1"/>
    <col min="2" max="2" width="21.7109375" style="84" customWidth="1"/>
    <col min="3" max="3" width="33.7109375" style="84" customWidth="1"/>
    <col min="4" max="5" width="9" style="84" customWidth="1"/>
    <col min="6" max="16384" width="9" style="84"/>
  </cols>
  <sheetData>
    <row r="1" spans="1:5" s="1" customFormat="1" ht="12.75" x14ac:dyDescent="0.2">
      <c r="A1" s="44" t="s">
        <v>57</v>
      </c>
      <c r="B1" s="44"/>
      <c r="C1" s="39"/>
    </row>
    <row r="2" spans="1:5" s="1" customFormat="1" ht="30" customHeight="1" x14ac:dyDescent="0.2">
      <c r="A2" s="130" t="s">
        <v>381</v>
      </c>
      <c r="B2" s="130"/>
      <c r="C2" s="130"/>
      <c r="D2" s="10"/>
      <c r="E2" s="10"/>
    </row>
    <row r="3" spans="1:5" s="1" customFormat="1" ht="3.75" customHeight="1" x14ac:dyDescent="0.2">
      <c r="C3" s="39"/>
    </row>
    <row r="4" spans="1:5" s="1" customFormat="1" ht="30" x14ac:dyDescent="0.35">
      <c r="A4" s="46"/>
      <c r="B4" s="46"/>
      <c r="C4" s="140" t="s">
        <v>77</v>
      </c>
    </row>
    <row r="5" spans="1:5" s="1" customFormat="1" ht="12.75" x14ac:dyDescent="0.2">
      <c r="A5" s="10" t="s">
        <v>94</v>
      </c>
      <c r="B5" s="10"/>
      <c r="C5" s="39"/>
    </row>
    <row r="6" spans="1:5" s="1" customFormat="1" ht="12.75" customHeight="1" x14ac:dyDescent="0.2">
      <c r="A6" s="64"/>
      <c r="B6" s="1" t="s">
        <v>52</v>
      </c>
      <c r="C6" s="104">
        <v>219.5</v>
      </c>
      <c r="E6" s="42"/>
    </row>
    <row r="7" spans="1:5" s="1" customFormat="1" ht="12.75" customHeight="1" x14ac:dyDescent="0.2">
      <c r="A7" s="64"/>
      <c r="B7" s="34" t="s">
        <v>154</v>
      </c>
      <c r="C7" s="104">
        <v>232.8</v>
      </c>
      <c r="E7" s="42"/>
    </row>
    <row r="8" spans="1:5" s="1" customFormat="1" ht="12.75" customHeight="1" x14ac:dyDescent="0.2">
      <c r="A8" s="64"/>
      <c r="B8" s="34" t="s">
        <v>155</v>
      </c>
      <c r="C8" s="104">
        <v>230</v>
      </c>
      <c r="E8" s="42"/>
    </row>
    <row r="9" spans="1:5" s="1" customFormat="1" ht="12.75" customHeight="1" x14ac:dyDescent="0.2">
      <c r="A9" s="64"/>
      <c r="B9" s="34" t="s">
        <v>95</v>
      </c>
      <c r="C9" s="104">
        <v>158.4</v>
      </c>
      <c r="E9" s="42"/>
    </row>
    <row r="10" spans="1:5" s="1" customFormat="1" ht="26.85" customHeight="1" x14ac:dyDescent="0.2">
      <c r="A10" s="10" t="s">
        <v>96</v>
      </c>
      <c r="B10" s="10"/>
      <c r="C10" s="39"/>
      <c r="E10" s="42"/>
    </row>
    <row r="11" spans="1:5" s="1" customFormat="1" ht="12.75" customHeight="1" x14ac:dyDescent="0.2">
      <c r="B11" s="63" t="s">
        <v>97</v>
      </c>
      <c r="C11" s="104">
        <v>38.6</v>
      </c>
      <c r="E11" s="42"/>
    </row>
    <row r="12" spans="1:5" s="1" customFormat="1" ht="12.75" customHeight="1" x14ac:dyDescent="0.2">
      <c r="B12" s="63" t="s">
        <v>98</v>
      </c>
      <c r="C12" s="104">
        <v>62.7</v>
      </c>
      <c r="E12" s="42"/>
    </row>
    <row r="13" spans="1:5" s="1" customFormat="1" ht="12.75" customHeight="1" x14ac:dyDescent="0.2">
      <c r="B13" s="63" t="s">
        <v>99</v>
      </c>
      <c r="C13" s="104">
        <v>65.7</v>
      </c>
      <c r="E13" s="42"/>
    </row>
    <row r="14" spans="1:5" s="1" customFormat="1" ht="12.75" customHeight="1" x14ac:dyDescent="0.2">
      <c r="B14" s="63" t="s">
        <v>100</v>
      </c>
      <c r="C14" s="104">
        <v>52.5</v>
      </c>
      <c r="E14" s="42"/>
    </row>
    <row r="15" spans="1:5" s="1" customFormat="1" ht="26.85" customHeight="1" x14ac:dyDescent="0.2">
      <c r="B15" s="63" t="s">
        <v>101</v>
      </c>
      <c r="C15" s="104">
        <v>47.8</v>
      </c>
      <c r="E15" s="42"/>
    </row>
    <row r="16" spans="1:5" s="1" customFormat="1" ht="12.75" customHeight="1" x14ac:dyDescent="0.2">
      <c r="B16" s="63" t="s">
        <v>102</v>
      </c>
      <c r="C16" s="104">
        <v>60.4</v>
      </c>
      <c r="E16" s="42"/>
    </row>
    <row r="17" spans="1:5" s="1" customFormat="1" ht="12.75" customHeight="1" x14ac:dyDescent="0.2">
      <c r="B17" s="63" t="s">
        <v>103</v>
      </c>
      <c r="C17" s="104">
        <v>72.099999999999994</v>
      </c>
      <c r="E17" s="42"/>
    </row>
    <row r="18" spans="1:5" s="1" customFormat="1" ht="12.75" customHeight="1" x14ac:dyDescent="0.2">
      <c r="B18" s="63" t="s">
        <v>104</v>
      </c>
      <c r="C18" s="104">
        <v>52.5</v>
      </c>
      <c r="E18" s="42"/>
    </row>
    <row r="19" spans="1:5" s="1" customFormat="1" ht="25.5" customHeight="1" x14ac:dyDescent="0.2">
      <c r="B19" s="63" t="s">
        <v>382</v>
      </c>
      <c r="C19" s="104">
        <v>55.2</v>
      </c>
      <c r="E19" s="42"/>
    </row>
    <row r="20" spans="1:5" s="1" customFormat="1" ht="12.75" customHeight="1" x14ac:dyDescent="0.2">
      <c r="B20" s="63" t="s">
        <v>383</v>
      </c>
      <c r="C20" s="104">
        <v>37.5</v>
      </c>
      <c r="E20" s="42"/>
    </row>
    <row r="21" spans="1:5" s="1" customFormat="1" ht="12.75" customHeight="1" x14ac:dyDescent="0.2">
      <c r="B21" s="63" t="s">
        <v>384</v>
      </c>
      <c r="C21" s="104">
        <v>70.2</v>
      </c>
      <c r="E21" s="42"/>
    </row>
    <row r="22" spans="1:5" s="1" customFormat="1" ht="12.75" customHeight="1" x14ac:dyDescent="0.2">
      <c r="B22" s="63" t="s">
        <v>385</v>
      </c>
      <c r="C22" s="104">
        <v>67.099999999999994</v>
      </c>
      <c r="E22" s="42"/>
    </row>
    <row r="23" spans="1:5" s="1" customFormat="1" ht="25.5" customHeight="1" x14ac:dyDescent="0.2">
      <c r="B23" s="63" t="s">
        <v>386</v>
      </c>
      <c r="C23" s="104">
        <v>91.4</v>
      </c>
      <c r="E23" s="42"/>
    </row>
    <row r="24" spans="1:5" s="1" customFormat="1" ht="26.85" customHeight="1" x14ac:dyDescent="0.2">
      <c r="A24" s="10" t="s">
        <v>110</v>
      </c>
      <c r="C24" s="39"/>
      <c r="E24" s="42"/>
    </row>
    <row r="25" spans="1:5" s="1" customFormat="1" ht="12.75" x14ac:dyDescent="0.2">
      <c r="B25" s="63" t="s">
        <v>111</v>
      </c>
      <c r="C25" s="104">
        <v>6.1</v>
      </c>
      <c r="E25" s="42"/>
    </row>
    <row r="26" spans="1:5" s="1" customFormat="1" ht="12.75" x14ac:dyDescent="0.2">
      <c r="B26" s="63" t="s">
        <v>112</v>
      </c>
      <c r="C26" s="104">
        <v>17</v>
      </c>
      <c r="E26" s="42"/>
    </row>
    <row r="27" spans="1:5" s="1" customFormat="1" ht="12.75" x14ac:dyDescent="0.2">
      <c r="B27" s="63" t="s">
        <v>113</v>
      </c>
      <c r="C27" s="104">
        <v>15.5</v>
      </c>
      <c r="E27" s="42"/>
    </row>
    <row r="28" spans="1:5" s="1" customFormat="1" ht="12.75" x14ac:dyDescent="0.2">
      <c r="B28" s="63" t="s">
        <v>114</v>
      </c>
      <c r="C28" s="104">
        <v>20.5</v>
      </c>
      <c r="E28" s="42"/>
    </row>
    <row r="29" spans="1:5" s="1" customFormat="1" ht="12.75" x14ac:dyDescent="0.2">
      <c r="B29" s="63" t="s">
        <v>115</v>
      </c>
      <c r="C29" s="104">
        <v>23.6</v>
      </c>
      <c r="E29" s="42"/>
    </row>
    <row r="30" spans="1:5" s="1" customFormat="1" ht="12.75" x14ac:dyDescent="0.2">
      <c r="B30" s="63" t="s">
        <v>116</v>
      </c>
      <c r="C30" s="104">
        <v>18.600000000000001</v>
      </c>
      <c r="E30" s="42"/>
    </row>
    <row r="31" spans="1:5" s="1" customFormat="1" ht="12.75" x14ac:dyDescent="0.2">
      <c r="B31" s="63" t="s">
        <v>117</v>
      </c>
      <c r="C31" s="104">
        <v>21.7</v>
      </c>
      <c r="E31" s="42"/>
    </row>
    <row r="32" spans="1:5" s="1" customFormat="1" ht="12.75" x14ac:dyDescent="0.2">
      <c r="B32" s="63" t="s">
        <v>118</v>
      </c>
      <c r="C32" s="104">
        <v>22</v>
      </c>
      <c r="E32" s="42"/>
    </row>
    <row r="33" spans="2:5" s="1" customFormat="1" ht="12.75" x14ac:dyDescent="0.2">
      <c r="B33" s="63" t="s">
        <v>119</v>
      </c>
      <c r="C33" s="104">
        <v>22.1</v>
      </c>
      <c r="E33" s="42"/>
    </row>
    <row r="34" spans="2:5" s="1" customFormat="1" ht="12.75" x14ac:dyDescent="0.2">
      <c r="B34" s="63" t="s">
        <v>120</v>
      </c>
      <c r="C34" s="104">
        <v>20.6</v>
      </c>
      <c r="E34" s="42"/>
    </row>
    <row r="35" spans="2:5" s="1" customFormat="1" ht="12.75" x14ac:dyDescent="0.2">
      <c r="B35" s="63" t="s">
        <v>121</v>
      </c>
      <c r="C35" s="104">
        <v>14.4</v>
      </c>
      <c r="E35" s="42"/>
    </row>
    <row r="36" spans="2:5" s="1" customFormat="1" ht="12.75" x14ac:dyDescent="0.2">
      <c r="B36" s="63" t="s">
        <v>122</v>
      </c>
      <c r="C36" s="104">
        <v>17.5</v>
      </c>
      <c r="E36" s="42"/>
    </row>
    <row r="37" spans="2:5" s="1" customFormat="1" ht="26.85" customHeight="1" x14ac:dyDescent="0.2">
      <c r="B37" s="63" t="s">
        <v>123</v>
      </c>
      <c r="C37" s="104">
        <v>16.899999999999999</v>
      </c>
      <c r="E37" s="42"/>
    </row>
    <row r="38" spans="2:5" s="1" customFormat="1" ht="12.75" x14ac:dyDescent="0.2">
      <c r="B38" s="63" t="s">
        <v>124</v>
      </c>
      <c r="C38" s="104">
        <v>16</v>
      </c>
      <c r="E38" s="42"/>
    </row>
    <row r="39" spans="2:5" s="1" customFormat="1" ht="12.75" x14ac:dyDescent="0.2">
      <c r="B39" s="63" t="s">
        <v>125</v>
      </c>
      <c r="C39" s="104">
        <v>14.9</v>
      </c>
      <c r="E39" s="42"/>
    </row>
    <row r="40" spans="2:5" s="1" customFormat="1" ht="12.75" x14ac:dyDescent="0.2">
      <c r="B40" s="63" t="s">
        <v>126</v>
      </c>
      <c r="C40" s="104">
        <v>20.100000000000001</v>
      </c>
      <c r="E40" s="42"/>
    </row>
    <row r="41" spans="2:5" s="1" customFormat="1" ht="12.75" x14ac:dyDescent="0.2">
      <c r="B41" s="63" t="s">
        <v>127</v>
      </c>
      <c r="C41" s="104">
        <v>21.5</v>
      </c>
      <c r="E41" s="42"/>
    </row>
    <row r="42" spans="2:5" s="1" customFormat="1" ht="12.75" x14ac:dyDescent="0.2">
      <c r="B42" s="63" t="s">
        <v>128</v>
      </c>
      <c r="C42" s="104">
        <v>18.8</v>
      </c>
      <c r="E42" s="42"/>
    </row>
    <row r="43" spans="2:5" s="1" customFormat="1" ht="12.75" x14ac:dyDescent="0.2">
      <c r="B43" s="63" t="s">
        <v>129</v>
      </c>
      <c r="C43" s="104">
        <v>23.6</v>
      </c>
      <c r="E43" s="42"/>
    </row>
    <row r="44" spans="2:5" s="1" customFormat="1" ht="12.75" x14ac:dyDescent="0.2">
      <c r="B44" s="63" t="s">
        <v>130</v>
      </c>
      <c r="C44" s="104">
        <v>18</v>
      </c>
      <c r="E44" s="42"/>
    </row>
    <row r="45" spans="2:5" s="1" customFormat="1" ht="12.75" x14ac:dyDescent="0.2">
      <c r="B45" s="63" t="s">
        <v>131</v>
      </c>
      <c r="C45" s="104">
        <v>30.5</v>
      </c>
      <c r="E45" s="42"/>
    </row>
    <row r="46" spans="2:5" s="1" customFormat="1" ht="12.75" x14ac:dyDescent="0.2">
      <c r="B46" s="63" t="s">
        <v>132</v>
      </c>
      <c r="C46" s="104">
        <v>15</v>
      </c>
      <c r="E46" s="42"/>
    </row>
    <row r="47" spans="2:5" s="1" customFormat="1" ht="12.75" x14ac:dyDescent="0.2">
      <c r="B47" s="63" t="s">
        <v>133</v>
      </c>
      <c r="C47" s="104">
        <v>19.399999999999999</v>
      </c>
      <c r="E47" s="42"/>
    </row>
    <row r="48" spans="2:5" s="1" customFormat="1" ht="12.75" x14ac:dyDescent="0.2">
      <c r="B48" s="63" t="s">
        <v>134</v>
      </c>
      <c r="C48" s="104">
        <v>18.100000000000001</v>
      </c>
      <c r="E48" s="42"/>
    </row>
    <row r="49" spans="2:5" s="1" customFormat="1" ht="26.25" customHeight="1" x14ac:dyDescent="0.2">
      <c r="B49" s="63" t="s">
        <v>387</v>
      </c>
      <c r="C49" s="104">
        <v>37.6</v>
      </c>
      <c r="E49" s="42"/>
    </row>
    <row r="50" spans="2:5" s="1" customFormat="1" ht="12.75" x14ac:dyDescent="0.2">
      <c r="B50" s="63" t="s">
        <v>388</v>
      </c>
      <c r="C50" s="104">
        <v>9.1</v>
      </c>
      <c r="E50" s="42"/>
    </row>
    <row r="51" spans="2:5" s="1" customFormat="1" ht="12.75" x14ac:dyDescent="0.2">
      <c r="B51" s="63" t="s">
        <v>389</v>
      </c>
      <c r="C51" s="104">
        <v>8.5</v>
      </c>
      <c r="E51" s="42"/>
    </row>
    <row r="52" spans="2:5" s="1" customFormat="1" ht="12.75" x14ac:dyDescent="0.2">
      <c r="B52" s="63" t="s">
        <v>390</v>
      </c>
      <c r="C52" s="104">
        <v>10.9</v>
      </c>
      <c r="E52" s="42"/>
    </row>
    <row r="53" spans="2:5" s="1" customFormat="1" ht="12.75" x14ac:dyDescent="0.2">
      <c r="B53" s="63" t="s">
        <v>391</v>
      </c>
      <c r="C53" s="104">
        <v>12.1</v>
      </c>
      <c r="E53" s="42"/>
    </row>
    <row r="54" spans="2:5" s="1" customFormat="1" ht="12.75" x14ac:dyDescent="0.2">
      <c r="B54" s="63" t="s">
        <v>392</v>
      </c>
      <c r="C54" s="104">
        <v>14.5</v>
      </c>
      <c r="E54" s="42"/>
    </row>
    <row r="55" spans="2:5" s="1" customFormat="1" ht="12.75" x14ac:dyDescent="0.2">
      <c r="B55" s="63" t="s">
        <v>393</v>
      </c>
      <c r="C55" s="104">
        <v>17.600000000000001</v>
      </c>
      <c r="E55" s="42"/>
    </row>
    <row r="56" spans="2:5" s="1" customFormat="1" ht="12.75" x14ac:dyDescent="0.2">
      <c r="B56" s="63" t="s">
        <v>394</v>
      </c>
      <c r="C56" s="104">
        <v>23</v>
      </c>
      <c r="E56" s="42"/>
    </row>
    <row r="57" spans="2:5" s="1" customFormat="1" ht="12.75" x14ac:dyDescent="0.2">
      <c r="B57" s="63" t="s">
        <v>395</v>
      </c>
      <c r="C57" s="104">
        <v>29.6</v>
      </c>
      <c r="E57" s="42"/>
    </row>
    <row r="58" spans="2:5" s="1" customFormat="1" ht="12.75" x14ac:dyDescent="0.2">
      <c r="B58" s="63" t="s">
        <v>396</v>
      </c>
      <c r="C58" s="104">
        <v>15.5</v>
      </c>
      <c r="E58" s="42"/>
    </row>
    <row r="59" spans="2:5" s="1" customFormat="1" ht="12.75" x14ac:dyDescent="0.2">
      <c r="B59" s="63" t="s">
        <v>397</v>
      </c>
      <c r="C59" s="104">
        <v>21</v>
      </c>
      <c r="E59" s="42"/>
    </row>
    <row r="60" spans="2:5" s="1" customFormat="1" ht="12.75" x14ac:dyDescent="0.2">
      <c r="B60" s="63" t="s">
        <v>398</v>
      </c>
      <c r="C60" s="104">
        <v>30.6</v>
      </c>
      <c r="E60" s="42"/>
    </row>
    <row r="61" spans="2:5" s="1" customFormat="1" ht="25.5" customHeight="1" x14ac:dyDescent="0.2">
      <c r="B61" s="63" t="s">
        <v>399</v>
      </c>
      <c r="C61" s="104">
        <v>41</v>
      </c>
      <c r="E61" s="42"/>
    </row>
    <row r="62" spans="2:5" s="1" customFormat="1" ht="12.75" customHeight="1" x14ac:dyDescent="0.2">
      <c r="B62" s="63" t="s">
        <v>400</v>
      </c>
      <c r="C62" s="104">
        <v>22.4</v>
      </c>
      <c r="E62" s="42"/>
    </row>
    <row r="63" spans="2:5" s="1" customFormat="1" ht="12.75" customHeight="1" x14ac:dyDescent="0.2">
      <c r="B63" s="63" t="s">
        <v>401</v>
      </c>
      <c r="C63" s="104">
        <v>28</v>
      </c>
      <c r="E63" s="42"/>
    </row>
    <row r="64" spans="2:5" s="1" customFormat="1" ht="12.75" customHeight="1" x14ac:dyDescent="0.2">
      <c r="B64" s="63" t="s">
        <v>402</v>
      </c>
      <c r="C64" s="104">
        <v>38.200000000000003</v>
      </c>
      <c r="E64" s="42"/>
    </row>
    <row r="65" spans="1:5" s="1" customFormat="1" ht="12.75" customHeight="1" x14ac:dyDescent="0.2">
      <c r="B65" s="63" t="s">
        <v>403</v>
      </c>
      <c r="C65" s="104">
        <v>28.8</v>
      </c>
      <c r="E65" s="42"/>
    </row>
    <row r="66" spans="1:5" s="1" customFormat="1" ht="3" customHeight="1" x14ac:dyDescent="0.2">
      <c r="A66" s="72"/>
      <c r="B66" s="94"/>
      <c r="C66" s="141"/>
    </row>
    <row r="67" spans="1:5" s="1" customFormat="1" ht="12.75" x14ac:dyDescent="0.2">
      <c r="C67" s="39"/>
    </row>
    <row r="68" spans="1:5" s="1" customFormat="1" ht="46.5" customHeight="1" x14ac:dyDescent="0.2">
      <c r="A68" s="77">
        <v>1</v>
      </c>
      <c r="B68" s="125" t="s">
        <v>404</v>
      </c>
      <c r="C68" s="125"/>
    </row>
    <row r="69" spans="1:5" s="1" customFormat="1" ht="103.5" customHeight="1" x14ac:dyDescent="0.2">
      <c r="A69" s="77">
        <v>2</v>
      </c>
      <c r="B69" s="125" t="s">
        <v>163</v>
      </c>
      <c r="C69" s="125"/>
      <c r="D69" s="142"/>
      <c r="E69" s="142"/>
    </row>
    <row r="70" spans="1:5" s="1" customFormat="1" ht="12.75" x14ac:dyDescent="0.2">
      <c r="C70" s="39"/>
    </row>
    <row r="71" spans="1:5" s="1" customFormat="1" ht="12.75" x14ac:dyDescent="0.2">
      <c r="C71" s="39"/>
    </row>
    <row r="72" spans="1:5" s="1" customFormat="1" ht="12.75" x14ac:dyDescent="0.2">
      <c r="C72" s="39"/>
    </row>
  </sheetData>
  <mergeCells count="5">
    <mergeCell ref="A1:B1"/>
    <mergeCell ref="A2:C2"/>
    <mergeCell ref="A4:B4"/>
    <mergeCell ref="B68:C68"/>
    <mergeCell ref="B69:C69"/>
  </mergeCells>
  <hyperlinks>
    <hyperlink ref="A1:B1" location="ContentsHead" display="ContentsHead" xr:uid="{16189D9E-0460-4330-A568-5DF80E4D52C7}"/>
  </hyperlink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12EC1D-3303-40D3-B648-4156B16AB7C5}">
  <sheetPr codeName="Sheet28"/>
  <dimension ref="A1:W195"/>
  <sheetViews>
    <sheetView workbookViewId="0">
      <selection sqref="A1:D1"/>
    </sheetView>
  </sheetViews>
  <sheetFormatPr defaultColWidth="9" defaultRowHeight="15" x14ac:dyDescent="0.25"/>
  <cols>
    <col min="1" max="1" width="3.140625" style="84" customWidth="1"/>
    <col min="2" max="2" width="10.42578125" style="84" customWidth="1"/>
    <col min="3" max="3" width="2" style="84" customWidth="1"/>
    <col min="4" max="5" width="10.5703125" style="84" bestFit="1" customWidth="1"/>
    <col min="6" max="6" width="11.140625" style="84" bestFit="1" customWidth="1"/>
    <col min="7" max="7" width="13.5703125" style="84" bestFit="1" customWidth="1"/>
    <col min="8" max="8" width="16.42578125" style="84" customWidth="1"/>
    <col min="9" max="13" width="9" style="84"/>
    <col min="14" max="14" width="10.5703125" style="84" bestFit="1" customWidth="1"/>
    <col min="15" max="16384" width="9" style="84"/>
  </cols>
  <sheetData>
    <row r="1" spans="1:23" x14ac:dyDescent="0.25">
      <c r="A1" s="143" t="s">
        <v>57</v>
      </c>
      <c r="B1" s="143"/>
      <c r="C1" s="143"/>
      <c r="D1" s="143"/>
      <c r="E1" s="12"/>
      <c r="F1" s="12"/>
      <c r="G1" s="12"/>
      <c r="H1" s="12"/>
      <c r="K1" s="84">
        <v>356</v>
      </c>
      <c r="R1" s="84" t="s">
        <v>405</v>
      </c>
      <c r="S1" s="84">
        <v>1</v>
      </c>
    </row>
    <row r="2" spans="1:23" s="1" customFormat="1" ht="14.85" customHeight="1" x14ac:dyDescent="0.2">
      <c r="A2" s="144" t="s">
        <v>407</v>
      </c>
      <c r="B2" s="144"/>
      <c r="C2" s="144"/>
      <c r="D2" s="144"/>
      <c r="E2" s="144"/>
      <c r="F2" s="144"/>
      <c r="G2" s="144"/>
      <c r="H2" s="144"/>
      <c r="K2" s="1">
        <v>346</v>
      </c>
      <c r="L2" s="1">
        <v>323</v>
      </c>
      <c r="M2" s="1">
        <v>325</v>
      </c>
      <c r="R2" s="1" t="s">
        <v>406</v>
      </c>
      <c r="S2" s="1">
        <v>25</v>
      </c>
    </row>
    <row r="3" spans="1:23" s="1" customFormat="1" ht="12.75" x14ac:dyDescent="0.2">
      <c r="B3" s="145"/>
      <c r="C3" s="145"/>
      <c r="D3" s="145"/>
      <c r="E3" s="145"/>
      <c r="F3" s="145"/>
      <c r="G3" s="145"/>
      <c r="H3" s="145"/>
    </row>
    <row r="4" spans="1:23" ht="17.850000000000001" customHeight="1" x14ac:dyDescent="0.35">
      <c r="A4" s="46" t="s">
        <v>408</v>
      </c>
      <c r="B4" s="46"/>
      <c r="C4" s="46"/>
      <c r="D4" s="46" t="s">
        <v>409</v>
      </c>
      <c r="E4" s="46"/>
      <c r="F4" s="46"/>
      <c r="G4" s="46" t="s">
        <v>410</v>
      </c>
      <c r="H4" s="46"/>
      <c r="K4" s="84">
        <v>347</v>
      </c>
      <c r="L4" s="84">
        <v>338</v>
      </c>
      <c r="M4" s="84">
        <v>339</v>
      </c>
      <c r="V4" s="84" t="s">
        <v>411</v>
      </c>
      <c r="W4" s="84">
        <v>325</v>
      </c>
    </row>
    <row r="5" spans="1:23" ht="17.25" customHeight="1" x14ac:dyDescent="0.25">
      <c r="A5" s="52"/>
      <c r="B5" s="52"/>
      <c r="C5" s="52"/>
      <c r="D5" s="146" t="s">
        <v>412</v>
      </c>
      <c r="E5" s="146" t="s">
        <v>413</v>
      </c>
      <c r="F5" s="146" t="s">
        <v>414</v>
      </c>
      <c r="G5" s="146" t="s">
        <v>415</v>
      </c>
      <c r="H5" s="146" t="s">
        <v>416</v>
      </c>
      <c r="K5" s="84">
        <v>340</v>
      </c>
      <c r="L5" s="84">
        <v>341</v>
      </c>
      <c r="M5" s="84">
        <v>342</v>
      </c>
      <c r="N5" s="84">
        <v>343</v>
      </c>
      <c r="O5" s="84">
        <v>344</v>
      </c>
      <c r="P5" s="84">
        <v>345</v>
      </c>
      <c r="Q5" s="84">
        <v>348</v>
      </c>
      <c r="V5" s="84" t="s">
        <v>417</v>
      </c>
      <c r="W5" s="84">
        <v>326</v>
      </c>
    </row>
    <row r="6" spans="1:23" x14ac:dyDescent="0.25">
      <c r="B6" s="147" t="s">
        <v>418</v>
      </c>
      <c r="C6" s="148"/>
      <c r="D6" s="149">
        <v>3940</v>
      </c>
      <c r="E6" s="150">
        <v>4350</v>
      </c>
      <c r="F6" s="150">
        <v>4370</v>
      </c>
      <c r="G6" s="151">
        <v>0.10538344337227024</v>
      </c>
      <c r="H6" s="151">
        <v>3.9053526303698405E-3</v>
      </c>
      <c r="V6" s="84" t="s">
        <v>419</v>
      </c>
      <c r="W6" s="84">
        <v>327</v>
      </c>
    </row>
    <row r="7" spans="1:23" x14ac:dyDescent="0.25">
      <c r="B7" s="147" t="s">
        <v>420</v>
      </c>
      <c r="C7" s="148"/>
      <c r="D7" s="150">
        <v>4450</v>
      </c>
      <c r="E7" s="150">
        <v>4770</v>
      </c>
      <c r="F7" s="150">
        <v>4790</v>
      </c>
      <c r="G7" s="151">
        <v>7.1926275567543163E-2</v>
      </c>
      <c r="H7" s="151">
        <v>3.9840637450199168E-3</v>
      </c>
      <c r="V7" s="84" t="s">
        <v>421</v>
      </c>
      <c r="W7" s="84">
        <v>328</v>
      </c>
    </row>
    <row r="8" spans="1:23" x14ac:dyDescent="0.25">
      <c r="B8" s="147" t="s">
        <v>422</v>
      </c>
      <c r="C8" s="148"/>
      <c r="D8" s="150">
        <v>5100</v>
      </c>
      <c r="E8" s="150">
        <v>5400</v>
      </c>
      <c r="F8" s="150">
        <v>5420</v>
      </c>
      <c r="G8" s="151">
        <v>5.8258140447234208E-2</v>
      </c>
      <c r="H8" s="151">
        <v>5.3753475440221354E-3</v>
      </c>
      <c r="K8" s="1"/>
      <c r="L8" s="1"/>
      <c r="M8" s="1"/>
      <c r="N8" s="1"/>
      <c r="O8" s="1"/>
      <c r="P8" s="1"/>
      <c r="Q8" s="1"/>
    </row>
    <row r="9" spans="1:23" x14ac:dyDescent="0.25">
      <c r="B9" s="147" t="s">
        <v>423</v>
      </c>
      <c r="C9" s="148"/>
      <c r="D9" s="150">
        <v>4930</v>
      </c>
      <c r="E9" s="150">
        <v>5300</v>
      </c>
      <c r="F9" s="150">
        <v>5310</v>
      </c>
      <c r="G9" s="151">
        <v>7.5268817204301008E-2</v>
      </c>
      <c r="H9" s="151">
        <v>2.2641509433962703E-3</v>
      </c>
      <c r="K9" s="1"/>
      <c r="L9" s="1"/>
      <c r="M9" s="1"/>
      <c r="N9" s="1"/>
      <c r="O9" s="1"/>
      <c r="P9" s="1"/>
      <c r="Q9" s="1"/>
    </row>
    <row r="10" spans="1:23" x14ac:dyDescent="0.25">
      <c r="B10" s="147" t="s">
        <v>424</v>
      </c>
      <c r="C10" s="148"/>
      <c r="D10" s="150">
        <v>5660</v>
      </c>
      <c r="E10" s="150">
        <v>5950</v>
      </c>
      <c r="F10" s="150">
        <v>5970</v>
      </c>
      <c r="G10" s="151">
        <v>5.0141242937853159E-2</v>
      </c>
      <c r="H10" s="151">
        <v>3.3624747814391398E-3</v>
      </c>
    </row>
    <row r="11" spans="1:23" x14ac:dyDescent="0.25">
      <c r="B11" s="147" t="s">
        <v>425</v>
      </c>
      <c r="C11" s="148"/>
      <c r="D11" s="150">
        <v>4790</v>
      </c>
      <c r="E11" s="150">
        <v>4980</v>
      </c>
      <c r="F11" s="150">
        <v>4990</v>
      </c>
      <c r="G11" s="151">
        <v>3.9883065358112368E-2</v>
      </c>
      <c r="H11" s="151">
        <v>2.6104417670682611E-3</v>
      </c>
    </row>
    <row r="12" spans="1:23" x14ac:dyDescent="0.25">
      <c r="B12" s="147" t="s">
        <v>426</v>
      </c>
      <c r="C12" s="148"/>
      <c r="D12" s="150">
        <v>5460</v>
      </c>
      <c r="E12" s="150">
        <v>5620</v>
      </c>
      <c r="F12" s="150">
        <v>5630</v>
      </c>
      <c r="G12" s="151">
        <v>2.8189639392275367E-2</v>
      </c>
      <c r="H12" s="151">
        <v>1.7803097739006457E-3</v>
      </c>
    </row>
    <row r="13" spans="1:23" x14ac:dyDescent="0.25">
      <c r="B13" s="147" t="s">
        <v>427</v>
      </c>
      <c r="C13" s="148"/>
      <c r="D13" s="150">
        <v>6090</v>
      </c>
      <c r="E13" s="150">
        <v>6300</v>
      </c>
      <c r="F13" s="150">
        <v>6320</v>
      </c>
      <c r="G13" s="151">
        <v>3.4675431388660582E-2</v>
      </c>
      <c r="H13" s="151">
        <v>3.6531130876746865E-3</v>
      </c>
      <c r="N13" s="152"/>
    </row>
    <row r="14" spans="1:23" x14ac:dyDescent="0.25">
      <c r="B14" s="147" t="s">
        <v>428</v>
      </c>
      <c r="C14" s="148"/>
      <c r="D14" s="150">
        <v>5360</v>
      </c>
      <c r="E14" s="150">
        <v>5430</v>
      </c>
      <c r="F14" s="150">
        <v>5440</v>
      </c>
      <c r="G14" s="151">
        <v>1.3067015120403314E-2</v>
      </c>
      <c r="H14" s="151">
        <v>1.4741109268472385E-3</v>
      </c>
    </row>
    <row r="15" spans="1:23" x14ac:dyDescent="0.25">
      <c r="B15" s="147" t="s">
        <v>429</v>
      </c>
      <c r="C15" s="148"/>
      <c r="D15" s="150">
        <v>3900</v>
      </c>
      <c r="E15" s="150">
        <v>4000</v>
      </c>
      <c r="F15" s="150">
        <v>4010</v>
      </c>
      <c r="G15" s="151">
        <v>2.5917372337695754E-2</v>
      </c>
      <c r="H15" s="151">
        <v>2.0010005002502051E-3</v>
      </c>
    </row>
    <row r="16" spans="1:23" x14ac:dyDescent="0.25">
      <c r="B16" s="147" t="s">
        <v>430</v>
      </c>
      <c r="C16" s="148"/>
      <c r="D16" s="150">
        <v>4240</v>
      </c>
      <c r="E16" s="150">
        <v>4290</v>
      </c>
      <c r="F16" s="150">
        <v>4300</v>
      </c>
      <c r="G16" s="151">
        <v>1.2744866650932218E-2</v>
      </c>
      <c r="H16" s="151">
        <v>1.3982754602657188E-3</v>
      </c>
    </row>
    <row r="17" spans="2:8" x14ac:dyDescent="0.25">
      <c r="B17" s="147" t="s">
        <v>431</v>
      </c>
      <c r="C17" s="35"/>
      <c r="D17" s="150">
        <v>4900</v>
      </c>
      <c r="E17" s="150">
        <v>5040</v>
      </c>
      <c r="F17" s="150">
        <v>5050</v>
      </c>
      <c r="G17" s="151">
        <v>2.8180518684909117E-2</v>
      </c>
      <c r="H17" s="151">
        <v>1.9860973187686426E-3</v>
      </c>
    </row>
    <row r="18" spans="2:8" x14ac:dyDescent="0.25">
      <c r="B18" s="147" t="s">
        <v>432</v>
      </c>
      <c r="C18" s="35"/>
      <c r="D18" s="150">
        <v>4450</v>
      </c>
      <c r="E18" s="150">
        <v>4510</v>
      </c>
      <c r="F18" s="150">
        <v>4520</v>
      </c>
      <c r="G18" s="151">
        <v>1.4848143982002293E-2</v>
      </c>
      <c r="H18" s="151">
        <v>2.8818443804035088E-3</v>
      </c>
    </row>
    <row r="19" spans="2:8" x14ac:dyDescent="0.25">
      <c r="B19" s="147" t="s">
        <v>433</v>
      </c>
      <c r="C19" s="35"/>
      <c r="D19" s="150">
        <v>4950</v>
      </c>
      <c r="E19" s="150">
        <v>5040</v>
      </c>
      <c r="F19" s="150">
        <v>5050</v>
      </c>
      <c r="G19" s="151">
        <v>1.8387553041018467E-2</v>
      </c>
      <c r="H19" s="151">
        <v>1.5873015873015817E-3</v>
      </c>
    </row>
    <row r="20" spans="2:8" x14ac:dyDescent="0.25">
      <c r="B20" s="147" t="s">
        <v>434</v>
      </c>
      <c r="C20" s="35"/>
      <c r="D20" s="150">
        <v>4940</v>
      </c>
      <c r="E20" s="150">
        <v>5100</v>
      </c>
      <c r="F20" s="150">
        <v>5110</v>
      </c>
      <c r="G20" s="151">
        <v>3.2617504051863921E-2</v>
      </c>
      <c r="H20" s="151">
        <v>1.5695507161075373E-3</v>
      </c>
    </row>
    <row r="21" spans="2:8" x14ac:dyDescent="0.25">
      <c r="B21" s="147" t="s">
        <v>435</v>
      </c>
      <c r="C21" s="35"/>
      <c r="D21" s="150">
        <v>5510</v>
      </c>
      <c r="E21" s="150">
        <v>5570</v>
      </c>
      <c r="F21" s="150">
        <v>5590</v>
      </c>
      <c r="G21" s="151">
        <v>1.2168543407192089E-2</v>
      </c>
      <c r="H21" s="151">
        <v>2.5121119684192728E-3</v>
      </c>
    </row>
    <row r="22" spans="2:8" x14ac:dyDescent="0.25">
      <c r="B22" s="147" t="s">
        <v>436</v>
      </c>
      <c r="C22" s="35"/>
      <c r="D22" s="150">
        <v>5560</v>
      </c>
      <c r="E22" s="150">
        <v>5710</v>
      </c>
      <c r="F22" s="150">
        <v>5720</v>
      </c>
      <c r="G22" s="151">
        <v>2.6784109293546576E-2</v>
      </c>
      <c r="H22" s="151">
        <v>1.5756302521008347E-3</v>
      </c>
    </row>
    <row r="23" spans="2:8" x14ac:dyDescent="0.25">
      <c r="B23" s="147" t="s">
        <v>437</v>
      </c>
      <c r="C23" s="35"/>
      <c r="D23" s="150">
        <v>5060</v>
      </c>
      <c r="E23" s="150">
        <v>5120</v>
      </c>
      <c r="F23" s="150">
        <v>5140</v>
      </c>
      <c r="G23" s="151">
        <v>1.1850681414181219E-2</v>
      </c>
      <c r="H23" s="151">
        <v>2.7327737653719542E-3</v>
      </c>
    </row>
    <row r="24" spans="2:8" x14ac:dyDescent="0.25">
      <c r="B24" s="147" t="s">
        <v>438</v>
      </c>
      <c r="C24" s="35"/>
      <c r="D24" s="150">
        <v>5500</v>
      </c>
      <c r="E24" s="150">
        <v>5580</v>
      </c>
      <c r="F24" s="150">
        <v>5580</v>
      </c>
      <c r="G24" s="151">
        <v>1.4548099654482671E-2</v>
      </c>
      <c r="H24" s="151">
        <v>3.5848718408315605E-4</v>
      </c>
    </row>
    <row r="25" spans="2:8" x14ac:dyDescent="0.25">
      <c r="B25" s="147" t="s">
        <v>439</v>
      </c>
      <c r="C25" s="35"/>
      <c r="D25" s="150">
        <v>5530</v>
      </c>
      <c r="E25" s="150">
        <v>5670</v>
      </c>
      <c r="F25" s="150">
        <v>5680</v>
      </c>
      <c r="G25" s="151">
        <v>2.5492677635147398E-2</v>
      </c>
      <c r="H25" s="151">
        <v>7.0521861777161909E-4</v>
      </c>
    </row>
    <row r="26" spans="2:8" x14ac:dyDescent="0.25">
      <c r="B26" s="147" t="s">
        <v>440</v>
      </c>
      <c r="C26" s="35"/>
      <c r="D26" s="150">
        <v>5360</v>
      </c>
      <c r="E26" s="150">
        <v>5390</v>
      </c>
      <c r="F26" s="150">
        <v>5400</v>
      </c>
      <c r="G26" s="151">
        <v>4.4767767207609666E-3</v>
      </c>
      <c r="H26" s="151">
        <v>2.9712163416899529E-3</v>
      </c>
    </row>
    <row r="27" spans="2:8" x14ac:dyDescent="0.25">
      <c r="B27" s="147" t="s">
        <v>441</v>
      </c>
      <c r="C27" s="35"/>
      <c r="D27" s="150">
        <v>4210</v>
      </c>
      <c r="E27" s="150">
        <v>4350</v>
      </c>
      <c r="F27" s="150">
        <v>4360</v>
      </c>
      <c r="G27" s="151">
        <v>3.3761293390394576E-2</v>
      </c>
      <c r="H27" s="151">
        <v>1.8399264029438367E-3</v>
      </c>
    </row>
    <row r="28" spans="2:8" x14ac:dyDescent="0.25">
      <c r="B28" s="147" t="s">
        <v>442</v>
      </c>
      <c r="C28" s="35"/>
      <c r="D28" s="150">
        <v>4240</v>
      </c>
      <c r="E28" s="150">
        <v>4350</v>
      </c>
      <c r="F28" s="150">
        <v>4360</v>
      </c>
      <c r="G28" s="151">
        <v>2.4976437323279921E-2</v>
      </c>
      <c r="H28" s="151">
        <v>1.3793103448276334E-3</v>
      </c>
    </row>
    <row r="29" spans="2:8" x14ac:dyDescent="0.25">
      <c r="B29" s="147" t="s">
        <v>443</v>
      </c>
      <c r="C29" s="35"/>
      <c r="D29" s="150">
        <v>4570</v>
      </c>
      <c r="E29" s="150">
        <v>4620</v>
      </c>
      <c r="F29" s="150">
        <v>4630</v>
      </c>
      <c r="G29" s="151">
        <v>1.0936132983377034E-2</v>
      </c>
      <c r="H29" s="151">
        <v>1.7308524448291784E-3</v>
      </c>
    </row>
    <row r="30" spans="2:8" x14ac:dyDescent="0.25">
      <c r="B30" s="147" t="s">
        <v>444</v>
      </c>
      <c r="C30" s="35"/>
      <c r="D30" s="150">
        <v>2060</v>
      </c>
      <c r="E30" s="150">
        <v>2100</v>
      </c>
      <c r="F30" s="150">
        <v>2110</v>
      </c>
      <c r="G30" s="151">
        <v>2.0408163265306145E-2</v>
      </c>
      <c r="H30" s="151">
        <v>4.761904761904745E-3</v>
      </c>
    </row>
    <row r="31" spans="2:8" x14ac:dyDescent="0.25">
      <c r="B31" s="147" t="s">
        <v>445</v>
      </c>
      <c r="C31" s="35"/>
      <c r="D31" s="150">
        <v>2160</v>
      </c>
      <c r="E31" s="150">
        <v>2190</v>
      </c>
      <c r="F31" s="150">
        <v>2200</v>
      </c>
      <c r="G31" s="151">
        <v>1.6689847009735637E-2</v>
      </c>
      <c r="H31" s="151">
        <v>2.2799817601459882E-3</v>
      </c>
    </row>
    <row r="32" spans="2:8" x14ac:dyDescent="0.25">
      <c r="B32" s="147" t="s">
        <v>446</v>
      </c>
      <c r="C32" s="35"/>
      <c r="D32" s="150">
        <v>2860</v>
      </c>
      <c r="E32" s="150">
        <v>2900</v>
      </c>
      <c r="F32" s="150">
        <v>2910</v>
      </c>
      <c r="G32" s="151">
        <v>1.4005602240896309E-2</v>
      </c>
      <c r="H32" s="151">
        <v>5.1795580110496342E-3</v>
      </c>
    </row>
    <row r="33" spans="1:11" x14ac:dyDescent="0.25">
      <c r="B33" s="147" t="s">
        <v>447</v>
      </c>
      <c r="C33" s="35"/>
      <c r="D33" s="150">
        <v>3310</v>
      </c>
      <c r="E33" s="150">
        <v>3450</v>
      </c>
      <c r="F33" s="150">
        <v>3460</v>
      </c>
      <c r="G33" s="151">
        <v>4.3254688445251155E-2</v>
      </c>
      <c r="H33" s="151">
        <v>1.7396346767177828E-3</v>
      </c>
    </row>
    <row r="34" spans="1:11" x14ac:dyDescent="0.25">
      <c r="B34" s="147" t="s">
        <v>448</v>
      </c>
      <c r="C34" s="35"/>
      <c r="D34" s="150">
        <v>3470</v>
      </c>
      <c r="E34" s="150">
        <v>3520</v>
      </c>
      <c r="F34" s="150">
        <v>3530</v>
      </c>
      <c r="G34" s="151">
        <v>1.4693171996542853E-2</v>
      </c>
      <c r="H34" s="151">
        <v>2.2714366837024436E-3</v>
      </c>
    </row>
    <row r="35" spans="1:11" x14ac:dyDescent="0.25">
      <c r="B35" s="147" t="s">
        <v>449</v>
      </c>
      <c r="C35" s="35"/>
      <c r="D35" s="150">
        <v>3990</v>
      </c>
      <c r="E35" s="150">
        <v>4080</v>
      </c>
      <c r="F35" s="150">
        <v>4100</v>
      </c>
      <c r="G35" s="151">
        <v>2.2801302931596101E-2</v>
      </c>
      <c r="H35" s="151">
        <v>4.8995590396865296E-3</v>
      </c>
    </row>
    <row r="36" spans="1:11" x14ac:dyDescent="0.25">
      <c r="B36" s="147" t="s">
        <v>450</v>
      </c>
      <c r="C36" s="35"/>
      <c r="D36" s="150">
        <v>5550</v>
      </c>
      <c r="E36" s="150">
        <v>5800</v>
      </c>
      <c r="F36" s="150">
        <v>5820</v>
      </c>
      <c r="G36" s="151">
        <v>4.6708746618575381E-2</v>
      </c>
      <c r="H36" s="151">
        <v>2.4121295658166009E-3</v>
      </c>
    </row>
    <row r="37" spans="1:11" x14ac:dyDescent="0.25">
      <c r="B37" s="147" t="s">
        <v>451</v>
      </c>
      <c r="C37" s="35"/>
      <c r="D37" s="150">
        <v>5580</v>
      </c>
      <c r="E37" s="150">
        <v>5690</v>
      </c>
      <c r="F37" s="150">
        <v>5710</v>
      </c>
      <c r="G37" s="151">
        <v>2.0250896057347756E-2</v>
      </c>
      <c r="H37" s="151">
        <v>2.283506060073881E-3</v>
      </c>
    </row>
    <row r="38" spans="1:11" x14ac:dyDescent="0.25">
      <c r="B38" s="147" t="s">
        <v>452</v>
      </c>
      <c r="C38" s="35"/>
      <c r="D38" s="150">
        <v>6640</v>
      </c>
      <c r="E38" s="150">
        <v>6730</v>
      </c>
      <c r="F38" s="150">
        <v>6750</v>
      </c>
      <c r="G38" s="151">
        <v>1.4003915073031115E-2</v>
      </c>
      <c r="H38" s="151">
        <v>2.6730026730026335E-3</v>
      </c>
    </row>
    <row r="39" spans="1:11" x14ac:dyDescent="0.25">
      <c r="B39" s="147" t="s">
        <v>453</v>
      </c>
      <c r="C39" s="35"/>
      <c r="D39" s="150">
        <v>4110</v>
      </c>
      <c r="E39" s="150">
        <v>4250</v>
      </c>
      <c r="F39" s="150">
        <v>4270</v>
      </c>
      <c r="G39" s="151">
        <v>3.3819951338199594E-2</v>
      </c>
      <c r="H39" s="151">
        <v>4.7069898799718679E-3</v>
      </c>
    </row>
    <row r="40" spans="1:11" x14ac:dyDescent="0.25">
      <c r="B40" s="147" t="s">
        <v>454</v>
      </c>
      <c r="C40" s="35"/>
      <c r="D40" s="150">
        <v>5040</v>
      </c>
      <c r="E40" s="150">
        <v>5210</v>
      </c>
      <c r="F40" s="150">
        <v>5230</v>
      </c>
      <c r="G40" s="151">
        <v>3.4339023421992909E-2</v>
      </c>
      <c r="H40" s="151">
        <v>3.8380349261177837E-3</v>
      </c>
    </row>
    <row r="41" spans="1:11" x14ac:dyDescent="0.25">
      <c r="B41" s="147" t="s">
        <v>455</v>
      </c>
      <c r="C41" s="35"/>
      <c r="D41" s="150">
        <v>6880</v>
      </c>
      <c r="E41" s="150">
        <v>7070</v>
      </c>
      <c r="F41" s="150">
        <v>7100</v>
      </c>
      <c r="G41" s="151">
        <v>2.7632344386271157E-2</v>
      </c>
      <c r="H41" s="151">
        <v>4.245683555052393E-3</v>
      </c>
    </row>
    <row r="42" spans="1:11" x14ac:dyDescent="0.25">
      <c r="B42" s="147" t="s">
        <v>456</v>
      </c>
      <c r="C42" s="35"/>
      <c r="D42" s="150">
        <v>5440</v>
      </c>
      <c r="E42" s="150">
        <v>5640</v>
      </c>
      <c r="F42" s="150">
        <v>5650</v>
      </c>
      <c r="G42" s="151">
        <v>3.6601066764760048E-2</v>
      </c>
      <c r="H42" s="151">
        <v>2.8388928317955031E-3</v>
      </c>
    </row>
    <row r="43" spans="1:11" x14ac:dyDescent="0.25">
      <c r="B43" s="147" t="s">
        <v>457</v>
      </c>
      <c r="C43" s="35"/>
      <c r="D43" s="150">
        <v>5060</v>
      </c>
      <c r="E43" s="150">
        <v>5170</v>
      </c>
      <c r="F43" s="150">
        <v>5170</v>
      </c>
      <c r="G43" s="151">
        <v>2.1756329113924E-2</v>
      </c>
      <c r="H43" s="151">
        <v>1.3550135501354532E-3</v>
      </c>
    </row>
    <row r="44" spans="1:11" x14ac:dyDescent="0.25">
      <c r="B44" s="147" t="s">
        <v>458</v>
      </c>
      <c r="C44" s="35"/>
      <c r="D44" s="150">
        <v>8360</v>
      </c>
      <c r="E44" s="150">
        <v>8580</v>
      </c>
      <c r="F44" s="150">
        <v>8620</v>
      </c>
      <c r="G44" s="151">
        <v>2.6315789473684292E-2</v>
      </c>
      <c r="H44" s="151">
        <v>4.4289044289045343E-3</v>
      </c>
    </row>
    <row r="45" spans="1:11" x14ac:dyDescent="0.25">
      <c r="B45" s="147" t="s">
        <v>459</v>
      </c>
      <c r="C45" s="35"/>
      <c r="D45" s="150">
        <v>4930</v>
      </c>
      <c r="E45" s="150">
        <v>5090</v>
      </c>
      <c r="F45" s="150" t="s">
        <v>45</v>
      </c>
      <c r="G45" s="151">
        <v>3.2035685320356944E-2</v>
      </c>
      <c r="H45" s="151" t="s">
        <v>45</v>
      </c>
    </row>
    <row r="46" spans="1:11" x14ac:dyDescent="0.25">
      <c r="B46" s="147" t="s">
        <v>460</v>
      </c>
      <c r="C46" s="35"/>
      <c r="D46" s="150">
        <v>5400</v>
      </c>
      <c r="E46" s="150" t="s">
        <v>45</v>
      </c>
      <c r="F46" s="150" t="s">
        <v>45</v>
      </c>
      <c r="G46" s="151" t="s">
        <v>45</v>
      </c>
      <c r="H46" s="151" t="s">
        <v>45</v>
      </c>
    </row>
    <row r="47" spans="1:11" x14ac:dyDescent="0.25">
      <c r="A47" s="153"/>
      <c r="B47" s="154"/>
      <c r="C47" s="155"/>
      <c r="D47" s="156"/>
      <c r="E47" s="156"/>
      <c r="F47" s="154"/>
      <c r="G47" s="156"/>
      <c r="H47" s="156"/>
    </row>
    <row r="48" spans="1:11" x14ac:dyDescent="0.25">
      <c r="A48" s="157">
        <v>1</v>
      </c>
      <c r="B48" s="1" t="s">
        <v>461</v>
      </c>
      <c r="D48" s="158"/>
      <c r="E48" s="158"/>
      <c r="F48" s="158"/>
      <c r="G48" s="158"/>
      <c r="K48" s="84">
        <v>349</v>
      </c>
    </row>
    <row r="50" spans="1:17" x14ac:dyDescent="0.25">
      <c r="B50" s="12" t="s">
        <v>45</v>
      </c>
      <c r="C50" s="12"/>
      <c r="D50" s="12"/>
      <c r="E50" s="12"/>
      <c r="F50" s="12"/>
      <c r="G50" s="12"/>
      <c r="H50" s="12"/>
    </row>
    <row r="51" spans="1:17" s="1" customFormat="1" x14ac:dyDescent="0.25">
      <c r="A51" s="45" t="s">
        <v>417</v>
      </c>
      <c r="B51" s="45"/>
      <c r="C51" s="45"/>
      <c r="D51" s="45"/>
      <c r="E51" s="45"/>
      <c r="F51" s="45"/>
      <c r="G51" s="45"/>
      <c r="H51" s="45"/>
      <c r="K51" s="84">
        <v>346</v>
      </c>
      <c r="L51" s="1">
        <v>323</v>
      </c>
      <c r="M51" s="1">
        <v>326</v>
      </c>
    </row>
    <row r="52" spans="1:17" s="1" customFormat="1" x14ac:dyDescent="0.25">
      <c r="B52" s="12"/>
      <c r="C52" s="12"/>
      <c r="D52" s="159"/>
      <c r="E52" s="159"/>
      <c r="F52" s="159"/>
      <c r="G52" s="159"/>
      <c r="H52" s="159"/>
      <c r="K52" s="84"/>
    </row>
    <row r="53" spans="1:17" ht="17.850000000000001" customHeight="1" x14ac:dyDescent="0.35">
      <c r="A53" s="46" t="s">
        <v>408</v>
      </c>
      <c r="B53" s="46"/>
      <c r="C53" s="46"/>
      <c r="D53" s="46" t="s">
        <v>409</v>
      </c>
      <c r="E53" s="46"/>
      <c r="F53" s="46"/>
      <c r="G53" s="46" t="s">
        <v>410</v>
      </c>
      <c r="H53" s="46"/>
      <c r="K53" s="84">
        <v>347</v>
      </c>
      <c r="L53" s="84">
        <v>338</v>
      </c>
      <c r="M53" s="84">
        <v>339</v>
      </c>
    </row>
    <row r="54" spans="1:17" ht="17.25" customHeight="1" x14ac:dyDescent="0.25">
      <c r="A54" s="52"/>
      <c r="B54" s="52"/>
      <c r="C54" s="52"/>
      <c r="D54" s="146" t="s">
        <v>412</v>
      </c>
      <c r="E54" s="146" t="s">
        <v>413</v>
      </c>
      <c r="F54" s="146" t="s">
        <v>414</v>
      </c>
      <c r="G54" s="146" t="s">
        <v>415</v>
      </c>
      <c r="H54" s="146" t="s">
        <v>416</v>
      </c>
      <c r="K54" s="84">
        <v>340</v>
      </c>
      <c r="L54" s="84">
        <v>341</v>
      </c>
      <c r="M54" s="84">
        <v>342</v>
      </c>
      <c r="N54" s="84">
        <v>343</v>
      </c>
      <c r="O54" s="84">
        <v>344</v>
      </c>
      <c r="P54" s="84">
        <v>345</v>
      </c>
      <c r="Q54" s="84">
        <v>348</v>
      </c>
    </row>
    <row r="55" spans="1:17" x14ac:dyDescent="0.25">
      <c r="B55" s="147" t="s">
        <v>418</v>
      </c>
      <c r="C55" s="148"/>
      <c r="D55" s="150">
        <v>3560</v>
      </c>
      <c r="E55" s="150">
        <v>3870</v>
      </c>
      <c r="F55" s="150">
        <v>3890</v>
      </c>
      <c r="G55" s="151">
        <v>8.8838909193140303E-2</v>
      </c>
      <c r="H55" s="151">
        <v>3.3565711334881954E-3</v>
      </c>
    </row>
    <row r="56" spans="1:17" x14ac:dyDescent="0.25">
      <c r="B56" s="147" t="s">
        <v>420</v>
      </c>
      <c r="C56" s="148"/>
      <c r="D56" s="150">
        <v>4090</v>
      </c>
      <c r="E56" s="150">
        <v>4330</v>
      </c>
      <c r="F56" s="150">
        <v>4340</v>
      </c>
      <c r="G56" s="151">
        <v>5.8449498654927767E-2</v>
      </c>
      <c r="H56" s="151">
        <v>3.0036968576709899E-3</v>
      </c>
    </row>
    <row r="57" spans="1:17" x14ac:dyDescent="0.25">
      <c r="B57" s="147" t="s">
        <v>422</v>
      </c>
      <c r="C57" s="148"/>
      <c r="D57" s="150">
        <v>4710</v>
      </c>
      <c r="E57" s="150">
        <v>4940</v>
      </c>
      <c r="F57" s="150">
        <v>4960</v>
      </c>
      <c r="G57" s="151">
        <v>5.0361240968975762E-2</v>
      </c>
      <c r="H57" s="151">
        <v>3.2369006676107315E-3</v>
      </c>
    </row>
    <row r="58" spans="1:17" x14ac:dyDescent="0.25">
      <c r="B58" s="147" t="s">
        <v>423</v>
      </c>
      <c r="C58" s="148"/>
      <c r="D58" s="150">
        <v>4540</v>
      </c>
      <c r="E58" s="150">
        <v>4830</v>
      </c>
      <c r="F58" s="150">
        <v>4840</v>
      </c>
      <c r="G58" s="151">
        <v>6.3174114021571581E-2</v>
      </c>
      <c r="H58" s="151">
        <v>1.4492753623187582E-3</v>
      </c>
    </row>
    <row r="59" spans="1:17" x14ac:dyDescent="0.25">
      <c r="B59" s="147" t="s">
        <v>424</v>
      </c>
      <c r="C59" s="148"/>
      <c r="D59" s="150">
        <v>5230</v>
      </c>
      <c r="E59" s="150">
        <v>5450</v>
      </c>
      <c r="F59" s="150">
        <v>5460</v>
      </c>
      <c r="G59" s="151">
        <v>4.1308089500860623E-2</v>
      </c>
      <c r="H59" s="151">
        <v>1.8365472910928382E-3</v>
      </c>
    </row>
    <row r="60" spans="1:17" x14ac:dyDescent="0.25">
      <c r="B60" s="147" t="s">
        <v>425</v>
      </c>
      <c r="C60" s="148"/>
      <c r="D60" s="150">
        <v>4400</v>
      </c>
      <c r="E60" s="150">
        <v>4530</v>
      </c>
      <c r="F60" s="150">
        <v>4540</v>
      </c>
      <c r="G60" s="151">
        <v>2.93248465560354E-2</v>
      </c>
      <c r="H60" s="151">
        <v>1.5459363957597283E-3</v>
      </c>
    </row>
    <row r="61" spans="1:17" x14ac:dyDescent="0.25">
      <c r="B61" s="147" t="s">
        <v>426</v>
      </c>
      <c r="C61" s="148"/>
      <c r="D61" s="150">
        <v>4930</v>
      </c>
      <c r="E61" s="150">
        <v>5040</v>
      </c>
      <c r="F61" s="150">
        <v>5040</v>
      </c>
      <c r="G61" s="151">
        <v>2.3133116883116811E-2</v>
      </c>
      <c r="H61" s="151">
        <v>3.9666798889337329E-4</v>
      </c>
    </row>
    <row r="62" spans="1:17" x14ac:dyDescent="0.25">
      <c r="B62" s="147" t="s">
        <v>427</v>
      </c>
      <c r="C62" s="148"/>
      <c r="D62" s="150">
        <v>5590</v>
      </c>
      <c r="E62" s="150">
        <v>5770</v>
      </c>
      <c r="F62" s="150">
        <v>5780</v>
      </c>
      <c r="G62" s="151">
        <v>3.1104755094744307E-2</v>
      </c>
      <c r="H62" s="151">
        <v>2.0804438280166426E-3</v>
      </c>
    </row>
    <row r="63" spans="1:17" x14ac:dyDescent="0.25">
      <c r="B63" s="147" t="s">
        <v>428</v>
      </c>
      <c r="C63" s="148"/>
      <c r="D63" s="150">
        <v>4850</v>
      </c>
      <c r="E63" s="150">
        <v>4900</v>
      </c>
      <c r="F63" s="150">
        <v>4910</v>
      </c>
      <c r="G63" s="151">
        <v>1.0305028854080689E-2</v>
      </c>
      <c r="H63" s="151">
        <v>2.039983680130586E-3</v>
      </c>
    </row>
    <row r="64" spans="1:17" x14ac:dyDescent="0.25">
      <c r="B64" s="147" t="s">
        <v>429</v>
      </c>
      <c r="C64" s="148"/>
      <c r="D64" s="150">
        <v>3510</v>
      </c>
      <c r="E64" s="150">
        <v>3580</v>
      </c>
      <c r="F64" s="150">
        <v>3580</v>
      </c>
      <c r="G64" s="151">
        <v>1.968054763262983E-2</v>
      </c>
      <c r="H64" s="151">
        <v>8.3916083916091289E-4</v>
      </c>
    </row>
    <row r="65" spans="2:8" x14ac:dyDescent="0.25">
      <c r="B65" s="147" t="s">
        <v>430</v>
      </c>
      <c r="C65" s="35"/>
      <c r="D65" s="150">
        <v>3810</v>
      </c>
      <c r="E65" s="150">
        <v>3850</v>
      </c>
      <c r="F65" s="150">
        <v>3850</v>
      </c>
      <c r="G65" s="151">
        <v>9.9711361847283353E-3</v>
      </c>
      <c r="H65" s="151">
        <v>1.2990387113536173E-3</v>
      </c>
    </row>
    <row r="66" spans="2:8" x14ac:dyDescent="0.25">
      <c r="B66" s="147" t="s">
        <v>431</v>
      </c>
      <c r="C66" s="35"/>
      <c r="D66" s="150">
        <v>4310</v>
      </c>
      <c r="E66" s="150">
        <v>4400</v>
      </c>
      <c r="F66" s="150">
        <v>4400</v>
      </c>
      <c r="G66" s="151">
        <v>1.9012288430326985E-2</v>
      </c>
      <c r="H66" s="151">
        <v>9.101251422070078E-4</v>
      </c>
    </row>
    <row r="67" spans="2:8" x14ac:dyDescent="0.25">
      <c r="B67" s="147" t="s">
        <v>432</v>
      </c>
      <c r="C67" s="35"/>
      <c r="D67" s="150">
        <v>3960</v>
      </c>
      <c r="E67" s="150">
        <v>4000</v>
      </c>
      <c r="F67" s="150">
        <v>4010</v>
      </c>
      <c r="G67" s="151">
        <v>1.0608739580702187E-2</v>
      </c>
      <c r="H67" s="151">
        <v>1.4996250937264755E-3</v>
      </c>
    </row>
    <row r="68" spans="2:8" x14ac:dyDescent="0.25">
      <c r="B68" s="147" t="s">
        <v>433</v>
      </c>
      <c r="C68" s="35"/>
      <c r="D68" s="150">
        <v>4500</v>
      </c>
      <c r="E68" s="150">
        <v>4550</v>
      </c>
      <c r="F68" s="150">
        <v>4560</v>
      </c>
      <c r="G68" s="151">
        <v>1.2458286985539413E-2</v>
      </c>
      <c r="H68" s="151">
        <v>1.0986596352449141E-3</v>
      </c>
    </row>
    <row r="69" spans="2:8" x14ac:dyDescent="0.25">
      <c r="B69" s="147" t="s">
        <v>434</v>
      </c>
      <c r="C69" s="35"/>
      <c r="D69" s="150">
        <v>4540</v>
      </c>
      <c r="E69" s="150">
        <v>4660</v>
      </c>
      <c r="F69" s="150">
        <v>4660</v>
      </c>
      <c r="G69" s="151">
        <v>2.5319242624394445E-2</v>
      </c>
      <c r="H69" s="151">
        <v>1.0736525660295371E-3</v>
      </c>
    </row>
    <row r="70" spans="2:8" x14ac:dyDescent="0.25">
      <c r="B70" s="147" t="s">
        <v>435</v>
      </c>
      <c r="C70" s="35"/>
      <c r="D70" s="150">
        <v>4950</v>
      </c>
      <c r="E70" s="150">
        <v>5000</v>
      </c>
      <c r="F70" s="150">
        <v>5000</v>
      </c>
      <c r="G70" s="151">
        <v>9.0909090909090384E-3</v>
      </c>
      <c r="H70" s="151">
        <v>1.6016016016016099E-3</v>
      </c>
    </row>
    <row r="71" spans="2:8" x14ac:dyDescent="0.25">
      <c r="B71" s="147" t="s">
        <v>436</v>
      </c>
      <c r="C71" s="35"/>
      <c r="D71" s="150">
        <v>5140</v>
      </c>
      <c r="E71" s="150">
        <v>5250</v>
      </c>
      <c r="F71" s="150">
        <v>5260</v>
      </c>
      <c r="G71" s="151">
        <v>2.1202100758607179E-2</v>
      </c>
      <c r="H71" s="151">
        <v>1.1428571428571122E-3</v>
      </c>
    </row>
    <row r="72" spans="2:8" x14ac:dyDescent="0.25">
      <c r="B72" s="147" t="s">
        <v>437</v>
      </c>
      <c r="C72" s="35"/>
      <c r="D72" s="150">
        <v>4600</v>
      </c>
      <c r="E72" s="150">
        <v>4640</v>
      </c>
      <c r="F72" s="150">
        <v>4640</v>
      </c>
      <c r="G72" s="151">
        <v>7.3896978917626921E-3</v>
      </c>
      <c r="H72" s="151">
        <v>1.2944983818770073E-3</v>
      </c>
    </row>
    <row r="73" spans="2:8" x14ac:dyDescent="0.25">
      <c r="B73" s="147" t="s">
        <v>438</v>
      </c>
      <c r="C73" s="35"/>
      <c r="D73" s="150">
        <v>5000</v>
      </c>
      <c r="E73" s="150">
        <v>5060</v>
      </c>
      <c r="F73" s="150">
        <v>5060</v>
      </c>
      <c r="G73" s="151">
        <v>1.1193284029582307E-2</v>
      </c>
      <c r="H73" s="151">
        <v>0</v>
      </c>
    </row>
    <row r="74" spans="2:8" x14ac:dyDescent="0.25">
      <c r="B74" s="147" t="s">
        <v>439</v>
      </c>
      <c r="C74" s="35"/>
      <c r="D74" s="150">
        <v>5110</v>
      </c>
      <c r="E74" s="150">
        <v>5220</v>
      </c>
      <c r="F74" s="150">
        <v>5220</v>
      </c>
      <c r="G74" s="151">
        <v>2.0547945205479534E-2</v>
      </c>
      <c r="H74" s="151">
        <v>0</v>
      </c>
    </row>
    <row r="75" spans="2:8" x14ac:dyDescent="0.25">
      <c r="B75" s="147" t="s">
        <v>440</v>
      </c>
      <c r="C75" s="35"/>
      <c r="D75" s="150">
        <v>4860</v>
      </c>
      <c r="E75" s="150">
        <v>4880</v>
      </c>
      <c r="F75" s="150">
        <v>4890</v>
      </c>
      <c r="G75" s="151">
        <v>3.2908268202385127E-3</v>
      </c>
      <c r="H75" s="151">
        <v>1.435014350143593E-3</v>
      </c>
    </row>
    <row r="76" spans="2:8" x14ac:dyDescent="0.25">
      <c r="B76" s="147" t="s">
        <v>441</v>
      </c>
      <c r="C76" s="35"/>
      <c r="D76" s="150">
        <v>3740</v>
      </c>
      <c r="E76" s="150">
        <v>3830</v>
      </c>
      <c r="F76" s="150">
        <v>3840</v>
      </c>
      <c r="G76" s="151">
        <v>2.4057738572574205E-2</v>
      </c>
      <c r="H76" s="151">
        <v>1.0441138084051893E-3</v>
      </c>
    </row>
    <row r="77" spans="2:8" x14ac:dyDescent="0.25">
      <c r="B77" s="147" t="s">
        <v>442</v>
      </c>
      <c r="C77" s="35"/>
      <c r="D77" s="150">
        <v>3850</v>
      </c>
      <c r="E77" s="150">
        <v>3930</v>
      </c>
      <c r="F77" s="150">
        <v>3930</v>
      </c>
      <c r="G77" s="151">
        <v>2.1066319895968855E-2</v>
      </c>
      <c r="H77" s="151">
        <v>1.2735608762097783E-3</v>
      </c>
    </row>
    <row r="78" spans="2:8" x14ac:dyDescent="0.25">
      <c r="B78" s="147" t="s">
        <v>443</v>
      </c>
      <c r="C78" s="35"/>
      <c r="D78" s="150">
        <v>4050</v>
      </c>
      <c r="E78" s="150">
        <v>4070</v>
      </c>
      <c r="F78" s="150">
        <v>4080</v>
      </c>
      <c r="G78" s="151">
        <v>7.1693448702101481E-3</v>
      </c>
      <c r="H78" s="151">
        <v>1.7182130584192379E-3</v>
      </c>
    </row>
    <row r="79" spans="2:8" x14ac:dyDescent="0.25">
      <c r="B79" s="147" t="s">
        <v>444</v>
      </c>
      <c r="C79" s="35"/>
      <c r="D79" s="150">
        <v>1720</v>
      </c>
      <c r="E79" s="150">
        <v>1740</v>
      </c>
      <c r="F79" s="150">
        <v>1750</v>
      </c>
      <c r="G79" s="151">
        <v>1.3977868375072866E-2</v>
      </c>
      <c r="H79" s="151">
        <v>3.4462952326248519E-3</v>
      </c>
    </row>
    <row r="80" spans="2:8" x14ac:dyDescent="0.25">
      <c r="B80" s="147" t="s">
        <v>445</v>
      </c>
      <c r="C80" s="35"/>
      <c r="D80" s="150">
        <v>1910</v>
      </c>
      <c r="E80" s="150">
        <v>1940</v>
      </c>
      <c r="F80" s="150">
        <v>1940</v>
      </c>
      <c r="G80" s="151">
        <v>1.3619696176008445E-2</v>
      </c>
      <c r="H80" s="151">
        <v>2.0671834625323182E-3</v>
      </c>
    </row>
    <row r="81" spans="1:8" x14ac:dyDescent="0.25">
      <c r="B81" s="147" t="s">
        <v>446</v>
      </c>
      <c r="C81" s="35"/>
      <c r="D81" s="150">
        <v>2530</v>
      </c>
      <c r="E81" s="150">
        <v>2560</v>
      </c>
      <c r="F81" s="150">
        <v>2570</v>
      </c>
      <c r="G81" s="151">
        <v>1.1881188118811892E-2</v>
      </c>
      <c r="H81" s="151">
        <v>4.6966731898239189E-3</v>
      </c>
    </row>
    <row r="82" spans="1:8" x14ac:dyDescent="0.25">
      <c r="B82" s="147" t="s">
        <v>447</v>
      </c>
      <c r="C82" s="35"/>
      <c r="D82" s="150">
        <v>2910</v>
      </c>
      <c r="E82" s="150">
        <v>3020</v>
      </c>
      <c r="F82" s="150">
        <v>3020</v>
      </c>
      <c r="G82" s="151">
        <v>3.8885065381968342E-2</v>
      </c>
      <c r="H82" s="151">
        <v>0</v>
      </c>
    </row>
    <row r="83" spans="1:8" x14ac:dyDescent="0.25">
      <c r="B83" s="147" t="s">
        <v>448</v>
      </c>
      <c r="C83" s="35"/>
      <c r="D83" s="150">
        <v>3160</v>
      </c>
      <c r="E83" s="150">
        <v>3200</v>
      </c>
      <c r="F83" s="150">
        <v>3200</v>
      </c>
      <c r="G83" s="151">
        <v>1.1712567268122864E-2</v>
      </c>
      <c r="H83" s="151">
        <v>1.5644555694618312E-3</v>
      </c>
    </row>
    <row r="84" spans="1:8" x14ac:dyDescent="0.25">
      <c r="B84" s="147" t="s">
        <v>449</v>
      </c>
      <c r="C84" s="35"/>
      <c r="D84" s="150">
        <v>3600</v>
      </c>
      <c r="E84" s="150">
        <v>3670</v>
      </c>
      <c r="F84" s="150">
        <v>3680</v>
      </c>
      <c r="G84" s="151">
        <v>1.7772840877533946E-2</v>
      </c>
      <c r="H84" s="151">
        <v>4.6384720327421469E-3</v>
      </c>
    </row>
    <row r="85" spans="1:8" x14ac:dyDescent="0.25">
      <c r="B85" s="147" t="s">
        <v>450</v>
      </c>
      <c r="C85" s="35"/>
      <c r="D85" s="150">
        <v>5060</v>
      </c>
      <c r="E85" s="150">
        <v>5280</v>
      </c>
      <c r="F85" s="150">
        <v>5290</v>
      </c>
      <c r="G85" s="151">
        <v>4.3864848844102022E-2</v>
      </c>
      <c r="H85" s="151">
        <v>1.1357183418512218E-3</v>
      </c>
    </row>
    <row r="86" spans="1:8" x14ac:dyDescent="0.25">
      <c r="B86" s="147" t="s">
        <v>451</v>
      </c>
      <c r="C86" s="35"/>
      <c r="D86" s="150">
        <v>5170</v>
      </c>
      <c r="E86" s="150">
        <v>5270</v>
      </c>
      <c r="F86" s="150">
        <v>5290</v>
      </c>
      <c r="G86" s="151">
        <v>1.952445389522528E-2</v>
      </c>
      <c r="H86" s="151">
        <v>2.2753128555177415E-3</v>
      </c>
    </row>
    <row r="87" spans="1:8" x14ac:dyDescent="0.25">
      <c r="B87" s="147" t="s">
        <v>452</v>
      </c>
      <c r="C87" s="35"/>
      <c r="D87" s="150">
        <v>6110</v>
      </c>
      <c r="E87" s="150">
        <v>6170</v>
      </c>
      <c r="F87" s="150">
        <v>6180</v>
      </c>
      <c r="G87" s="151">
        <v>1.0319410319410416E-2</v>
      </c>
      <c r="H87" s="151">
        <v>2.2697795071335847E-3</v>
      </c>
    </row>
    <row r="88" spans="1:8" x14ac:dyDescent="0.25">
      <c r="B88" s="147" t="s">
        <v>453</v>
      </c>
      <c r="C88" s="35"/>
      <c r="D88" s="150">
        <v>3760</v>
      </c>
      <c r="E88" s="150">
        <v>3880</v>
      </c>
      <c r="F88" s="150">
        <v>3890</v>
      </c>
      <c r="G88" s="151">
        <v>3.0286928799149848E-2</v>
      </c>
      <c r="H88" s="151">
        <v>3.3522434244455113E-3</v>
      </c>
    </row>
    <row r="89" spans="1:8" x14ac:dyDescent="0.25">
      <c r="B89" s="147" t="s">
        <v>454</v>
      </c>
      <c r="C89" s="35"/>
      <c r="D89" s="150">
        <v>4610</v>
      </c>
      <c r="E89" s="150">
        <v>4750</v>
      </c>
      <c r="F89" s="150">
        <v>4760</v>
      </c>
      <c r="G89" s="151">
        <v>3.148751357220414E-2</v>
      </c>
      <c r="H89" s="151">
        <v>2.7368421052631486E-3</v>
      </c>
    </row>
    <row r="90" spans="1:8" x14ac:dyDescent="0.25">
      <c r="B90" s="147" t="s">
        <v>455</v>
      </c>
      <c r="C90" s="35"/>
      <c r="D90" s="150">
        <v>6270</v>
      </c>
      <c r="E90" s="150">
        <v>6410</v>
      </c>
      <c r="F90" s="150">
        <v>6430</v>
      </c>
      <c r="G90" s="151">
        <v>2.2658369235678988E-2</v>
      </c>
      <c r="H90" s="151">
        <v>2.496489311905048E-3</v>
      </c>
    </row>
    <row r="91" spans="1:8" x14ac:dyDescent="0.25">
      <c r="B91" s="147" t="s">
        <v>456</v>
      </c>
      <c r="C91" s="35"/>
      <c r="D91" s="150">
        <v>4930</v>
      </c>
      <c r="E91" s="150">
        <v>5070</v>
      </c>
      <c r="F91" s="150">
        <v>5090</v>
      </c>
      <c r="G91" s="151">
        <v>2.942370129870131E-2</v>
      </c>
      <c r="H91" s="151">
        <v>2.3654642223536193E-3</v>
      </c>
    </row>
    <row r="92" spans="1:8" x14ac:dyDescent="0.25">
      <c r="B92" s="147" t="s">
        <v>457</v>
      </c>
      <c r="C92" s="35"/>
      <c r="D92" s="150">
        <v>4600</v>
      </c>
      <c r="E92" s="150">
        <v>4680</v>
      </c>
      <c r="F92" s="150">
        <v>4680</v>
      </c>
      <c r="G92" s="151">
        <v>1.6945470345426816E-2</v>
      </c>
      <c r="H92" s="151">
        <v>6.4088869899592282E-4</v>
      </c>
    </row>
    <row r="93" spans="1:8" x14ac:dyDescent="0.25">
      <c r="B93" s="147" t="s">
        <v>458</v>
      </c>
      <c r="C93" s="35"/>
      <c r="D93" s="150">
        <v>7840</v>
      </c>
      <c r="E93" s="150">
        <v>8030</v>
      </c>
      <c r="F93" s="150">
        <v>8060</v>
      </c>
      <c r="G93" s="151">
        <v>2.3721464098966916E-2</v>
      </c>
      <c r="H93" s="151">
        <v>4.2357044973215796E-3</v>
      </c>
    </row>
    <row r="94" spans="1:8" x14ac:dyDescent="0.25">
      <c r="B94" s="147" t="s">
        <v>459</v>
      </c>
      <c r="C94" s="35"/>
      <c r="D94" s="150">
        <v>4440</v>
      </c>
      <c r="E94" s="150">
        <v>4560</v>
      </c>
      <c r="F94" s="150" t="s">
        <v>45</v>
      </c>
      <c r="G94" s="151">
        <v>2.7959413754227835E-2</v>
      </c>
      <c r="H94" s="151" t="s">
        <v>45</v>
      </c>
    </row>
    <row r="95" spans="1:8" x14ac:dyDescent="0.25">
      <c r="B95" s="147" t="s">
        <v>460</v>
      </c>
      <c r="C95" s="35"/>
      <c r="D95" s="150">
        <v>4900</v>
      </c>
      <c r="E95" s="150" t="s">
        <v>45</v>
      </c>
      <c r="F95" s="150" t="s">
        <v>45</v>
      </c>
      <c r="G95" s="151" t="s">
        <v>45</v>
      </c>
      <c r="H95" s="151" t="s">
        <v>45</v>
      </c>
    </row>
    <row r="96" spans="1:8" x14ac:dyDescent="0.25">
      <c r="A96" s="153"/>
      <c r="B96" s="154"/>
      <c r="C96" s="155"/>
      <c r="D96" s="156"/>
      <c r="E96" s="156"/>
      <c r="F96" s="154"/>
      <c r="G96" s="156"/>
      <c r="H96" s="156"/>
    </row>
    <row r="97" spans="1:17" x14ac:dyDescent="0.25">
      <c r="A97" s="157">
        <v>1</v>
      </c>
      <c r="B97" s="1" t="s">
        <v>461</v>
      </c>
      <c r="C97" s="158"/>
      <c r="E97" s="158"/>
      <c r="F97" s="158"/>
      <c r="G97" s="158"/>
      <c r="K97" s="84">
        <v>349</v>
      </c>
    </row>
    <row r="100" spans="1:17" s="1" customFormat="1" ht="14.85" customHeight="1" x14ac:dyDescent="0.2">
      <c r="A100" s="45" t="s">
        <v>419</v>
      </c>
      <c r="B100" s="45"/>
      <c r="C100" s="45"/>
      <c r="D100" s="45"/>
      <c r="E100" s="45"/>
      <c r="F100" s="45"/>
      <c r="G100" s="45"/>
      <c r="H100" s="45"/>
      <c r="K100" s="1">
        <v>346</v>
      </c>
      <c r="L100" s="1">
        <v>323</v>
      </c>
      <c r="M100" s="1">
        <v>327</v>
      </c>
    </row>
    <row r="101" spans="1:17" s="1" customFormat="1" ht="12.75" x14ac:dyDescent="0.2">
      <c r="B101" s="12"/>
      <c r="C101" s="12"/>
      <c r="D101" s="159"/>
      <c r="E101" s="159"/>
      <c r="F101" s="159"/>
      <c r="G101" s="159"/>
      <c r="H101" s="159"/>
    </row>
    <row r="102" spans="1:17" ht="17.850000000000001" customHeight="1" x14ac:dyDescent="0.35">
      <c r="A102" s="46" t="s">
        <v>408</v>
      </c>
      <c r="B102" s="46"/>
      <c r="C102" s="46"/>
      <c r="D102" s="46" t="s">
        <v>409</v>
      </c>
      <c r="E102" s="46"/>
      <c r="F102" s="46"/>
      <c r="G102" s="46" t="s">
        <v>410</v>
      </c>
      <c r="H102" s="46"/>
      <c r="K102" s="84">
        <v>347</v>
      </c>
      <c r="L102" s="84">
        <v>338</v>
      </c>
      <c r="M102" s="84">
        <v>339</v>
      </c>
    </row>
    <row r="103" spans="1:17" ht="17.25" customHeight="1" x14ac:dyDescent="0.25">
      <c r="A103" s="52"/>
      <c r="B103" s="52"/>
      <c r="C103" s="52"/>
      <c r="D103" s="146" t="s">
        <v>412</v>
      </c>
      <c r="E103" s="146" t="s">
        <v>413</v>
      </c>
      <c r="F103" s="146" t="s">
        <v>414</v>
      </c>
      <c r="G103" s="146" t="s">
        <v>415</v>
      </c>
      <c r="H103" s="146" t="s">
        <v>416</v>
      </c>
      <c r="K103" s="84">
        <v>340</v>
      </c>
      <c r="L103" s="84">
        <v>341</v>
      </c>
      <c r="M103" s="84">
        <v>342</v>
      </c>
      <c r="N103" s="84">
        <v>343</v>
      </c>
      <c r="O103" s="84">
        <v>344</v>
      </c>
      <c r="P103" s="84">
        <v>345</v>
      </c>
      <c r="Q103" s="84">
        <v>348</v>
      </c>
    </row>
    <row r="104" spans="1:17" x14ac:dyDescent="0.25">
      <c r="B104" s="147" t="s">
        <v>418</v>
      </c>
      <c r="C104" s="148"/>
      <c r="D104" s="150">
        <v>920</v>
      </c>
      <c r="E104" s="150">
        <v>1010</v>
      </c>
      <c r="F104" s="150">
        <v>1000</v>
      </c>
      <c r="G104" s="151">
        <v>9.3275488069414214E-2</v>
      </c>
      <c r="H104" s="151">
        <v>-3.9682539682539542E-3</v>
      </c>
    </row>
    <row r="105" spans="1:17" x14ac:dyDescent="0.25">
      <c r="B105" s="147" t="s">
        <v>420</v>
      </c>
      <c r="C105" s="148"/>
      <c r="D105" s="150">
        <v>1020</v>
      </c>
      <c r="E105" s="150">
        <v>1080</v>
      </c>
      <c r="F105" s="150">
        <v>1080</v>
      </c>
      <c r="G105" s="151">
        <v>6.2806673209028441E-2</v>
      </c>
      <c r="H105" s="151">
        <v>-1.8467220683286989E-3</v>
      </c>
    </row>
    <row r="106" spans="1:17" x14ac:dyDescent="0.25">
      <c r="B106" s="147" t="s">
        <v>422</v>
      </c>
      <c r="C106" s="148"/>
      <c r="D106" s="150">
        <v>1140</v>
      </c>
      <c r="E106" s="150">
        <v>1180</v>
      </c>
      <c r="F106" s="150">
        <v>1180</v>
      </c>
      <c r="G106" s="151">
        <v>4.3171806167400906E-2</v>
      </c>
      <c r="H106" s="151">
        <v>0</v>
      </c>
    </row>
    <row r="107" spans="1:17" x14ac:dyDescent="0.25">
      <c r="B107" s="147" t="s">
        <v>423</v>
      </c>
      <c r="C107" s="148"/>
      <c r="D107" s="150">
        <v>1140</v>
      </c>
      <c r="E107" s="150">
        <v>1210</v>
      </c>
      <c r="F107" s="150">
        <v>1200</v>
      </c>
      <c r="G107" s="151">
        <v>6.1619718309859239E-2</v>
      </c>
      <c r="H107" s="151">
        <v>-9.121061359867344E-3</v>
      </c>
    </row>
    <row r="108" spans="1:17" x14ac:dyDescent="0.25">
      <c r="B108" s="147" t="s">
        <v>424</v>
      </c>
      <c r="C108" s="148"/>
      <c r="D108" s="150">
        <v>1230</v>
      </c>
      <c r="E108" s="150">
        <v>1280</v>
      </c>
      <c r="F108" s="150">
        <v>1260</v>
      </c>
      <c r="G108" s="151">
        <v>3.9056143205858485E-2</v>
      </c>
      <c r="H108" s="151">
        <v>-1.6444792482380621E-2</v>
      </c>
    </row>
    <row r="109" spans="1:17" x14ac:dyDescent="0.25">
      <c r="B109" s="147" t="s">
        <v>425</v>
      </c>
      <c r="C109" s="148"/>
      <c r="D109" s="150">
        <v>1010</v>
      </c>
      <c r="E109" s="150">
        <v>1030</v>
      </c>
      <c r="F109" s="150">
        <v>1020</v>
      </c>
      <c r="G109" s="151">
        <v>1.7821782178217838E-2</v>
      </c>
      <c r="H109" s="151">
        <v>-5.8365758754863606E-3</v>
      </c>
    </row>
    <row r="110" spans="1:17" x14ac:dyDescent="0.25">
      <c r="B110" s="147" t="s">
        <v>426</v>
      </c>
      <c r="C110" s="148"/>
      <c r="D110" s="150">
        <v>1170</v>
      </c>
      <c r="E110" s="150">
        <v>1200</v>
      </c>
      <c r="F110" s="150">
        <v>1190</v>
      </c>
      <c r="G110" s="151">
        <v>2.7350427350427253E-2</v>
      </c>
      <c r="H110" s="151">
        <v>-8.3194675540765317E-3</v>
      </c>
    </row>
    <row r="111" spans="1:17" x14ac:dyDescent="0.25">
      <c r="B111" s="147" t="s">
        <v>427</v>
      </c>
      <c r="C111" s="148"/>
      <c r="D111" s="150">
        <v>1280</v>
      </c>
      <c r="E111" s="150">
        <v>1320</v>
      </c>
      <c r="F111" s="150">
        <v>1310</v>
      </c>
      <c r="G111" s="151">
        <v>3.4455755677368805E-2</v>
      </c>
      <c r="H111" s="151">
        <v>-6.0560181680544556E-3</v>
      </c>
    </row>
    <row r="112" spans="1:17" x14ac:dyDescent="0.25">
      <c r="B112" s="147" t="s">
        <v>428</v>
      </c>
      <c r="C112" s="148"/>
      <c r="D112" s="150">
        <v>1090</v>
      </c>
      <c r="E112" s="150">
        <v>1100</v>
      </c>
      <c r="F112" s="150">
        <v>1090</v>
      </c>
      <c r="G112" s="151">
        <v>7.3394495412844041E-3</v>
      </c>
      <c r="H112" s="151">
        <v>-7.2859744990892983E-3</v>
      </c>
    </row>
    <row r="113" spans="2:8" x14ac:dyDescent="0.25">
      <c r="B113" s="147" t="s">
        <v>429</v>
      </c>
      <c r="C113" s="148"/>
      <c r="D113" s="150">
        <v>920</v>
      </c>
      <c r="E113" s="150">
        <v>940</v>
      </c>
      <c r="F113" s="150">
        <v>940</v>
      </c>
      <c r="G113" s="151">
        <v>2.7203482045701888E-2</v>
      </c>
      <c r="H113" s="151">
        <v>-9.5338983050847759E-3</v>
      </c>
    </row>
    <row r="114" spans="2:8" x14ac:dyDescent="0.25">
      <c r="B114" s="147" t="s">
        <v>430</v>
      </c>
      <c r="C114" s="35"/>
      <c r="D114" s="150">
        <v>970</v>
      </c>
      <c r="E114" s="150">
        <v>970</v>
      </c>
      <c r="F114" s="150">
        <v>970</v>
      </c>
      <c r="G114" s="151">
        <v>6.2111801242235032E-3</v>
      </c>
      <c r="H114" s="151">
        <v>-5.1440329218106484E-3</v>
      </c>
    </row>
    <row r="115" spans="2:8" x14ac:dyDescent="0.25">
      <c r="B115" s="147" t="s">
        <v>431</v>
      </c>
      <c r="C115" s="35"/>
      <c r="D115" s="150">
        <v>1150</v>
      </c>
      <c r="E115" s="150">
        <v>1160</v>
      </c>
      <c r="F115" s="150">
        <v>1150</v>
      </c>
      <c r="G115" s="151">
        <v>9.5403295750216E-3</v>
      </c>
      <c r="H115" s="151">
        <v>-9.4501718213058084E-3</v>
      </c>
    </row>
    <row r="116" spans="2:8" x14ac:dyDescent="0.25">
      <c r="B116" s="147" t="s">
        <v>432</v>
      </c>
      <c r="C116" s="35"/>
      <c r="D116" s="150">
        <v>1050</v>
      </c>
      <c r="E116" s="150">
        <v>1050</v>
      </c>
      <c r="F116" s="150">
        <v>1040</v>
      </c>
      <c r="G116" s="151">
        <v>9.5602294455066072E-4</v>
      </c>
      <c r="H116" s="151">
        <v>-9.5510983763132939E-3</v>
      </c>
    </row>
    <row r="117" spans="2:8" x14ac:dyDescent="0.25">
      <c r="B117" s="147" t="s">
        <v>433</v>
      </c>
      <c r="C117" s="35"/>
      <c r="D117" s="150">
        <v>1150</v>
      </c>
      <c r="E117" s="150">
        <v>1170</v>
      </c>
      <c r="F117" s="150">
        <v>1160</v>
      </c>
      <c r="G117" s="151">
        <v>1.8292682926829285E-2</v>
      </c>
      <c r="H117" s="151">
        <v>-6.8434559452523747E-3</v>
      </c>
    </row>
    <row r="118" spans="2:8" x14ac:dyDescent="0.25">
      <c r="B118" s="147" t="s">
        <v>434</v>
      </c>
      <c r="C118" s="35"/>
      <c r="D118" s="150">
        <v>1110</v>
      </c>
      <c r="E118" s="150">
        <v>1140</v>
      </c>
      <c r="F118" s="150">
        <v>1130</v>
      </c>
      <c r="G118" s="151">
        <v>2.9783393501805033E-2</v>
      </c>
      <c r="H118" s="151">
        <v>-8.76424189307623E-3</v>
      </c>
    </row>
    <row r="119" spans="2:8" x14ac:dyDescent="0.25">
      <c r="B119" s="147" t="s">
        <v>435</v>
      </c>
      <c r="C119" s="35"/>
      <c r="D119" s="150">
        <v>1250</v>
      </c>
      <c r="E119" s="150">
        <v>1250</v>
      </c>
      <c r="F119" s="150">
        <v>1250</v>
      </c>
      <c r="G119" s="151">
        <v>2.3980815347721673E-3</v>
      </c>
      <c r="H119" s="151">
        <v>-2.3923444976076125E-3</v>
      </c>
    </row>
    <row r="120" spans="2:8" x14ac:dyDescent="0.25">
      <c r="B120" s="147" t="s">
        <v>436</v>
      </c>
      <c r="C120" s="35"/>
      <c r="D120" s="150">
        <v>1260</v>
      </c>
      <c r="E120" s="150">
        <v>1280</v>
      </c>
      <c r="F120" s="150">
        <v>1280</v>
      </c>
      <c r="G120" s="151">
        <v>1.8312101910828105E-2</v>
      </c>
      <c r="H120" s="151">
        <v>-2.3455824863174435E-3</v>
      </c>
    </row>
    <row r="121" spans="2:8" x14ac:dyDescent="0.25">
      <c r="B121" s="147" t="s">
        <v>437</v>
      </c>
      <c r="C121" s="35"/>
      <c r="D121" s="150">
        <v>1160</v>
      </c>
      <c r="E121" s="150">
        <v>1160</v>
      </c>
      <c r="F121" s="150">
        <v>1160</v>
      </c>
      <c r="G121" s="151">
        <v>8.6206896551721535E-4</v>
      </c>
      <c r="H121" s="151">
        <v>-5.1679586563307955E-3</v>
      </c>
    </row>
    <row r="122" spans="2:8" x14ac:dyDescent="0.25">
      <c r="B122" s="147" t="s">
        <v>438</v>
      </c>
      <c r="C122" s="35"/>
      <c r="D122" s="150">
        <v>1280</v>
      </c>
      <c r="E122" s="150">
        <v>1300</v>
      </c>
      <c r="F122" s="150">
        <v>1290</v>
      </c>
      <c r="G122" s="151">
        <v>1.6431924882629012E-2</v>
      </c>
      <c r="H122" s="151">
        <v>-1.000769822940728E-2</v>
      </c>
    </row>
    <row r="123" spans="2:8" x14ac:dyDescent="0.25">
      <c r="B123" s="147" t="s">
        <v>439</v>
      </c>
      <c r="C123" s="35"/>
      <c r="D123" s="150">
        <v>1200</v>
      </c>
      <c r="E123" s="150">
        <v>1210</v>
      </c>
      <c r="F123" s="150">
        <v>1210</v>
      </c>
      <c r="G123" s="151">
        <v>1.3355592654423987E-2</v>
      </c>
      <c r="H123" s="151">
        <v>-3.2948929159802853E-3</v>
      </c>
    </row>
    <row r="124" spans="2:8" x14ac:dyDescent="0.25">
      <c r="B124" s="147" t="s">
        <v>440</v>
      </c>
      <c r="C124" s="35"/>
      <c r="D124" s="150">
        <v>1240</v>
      </c>
      <c r="E124" s="150">
        <v>1240</v>
      </c>
      <c r="F124" s="150">
        <v>1240</v>
      </c>
      <c r="G124" s="151">
        <v>-8.0710250201776468E-4</v>
      </c>
      <c r="H124" s="151">
        <v>0</v>
      </c>
    </row>
    <row r="125" spans="2:8" x14ac:dyDescent="0.25">
      <c r="B125" s="147" t="s">
        <v>441</v>
      </c>
      <c r="C125" s="35"/>
      <c r="D125" s="150">
        <v>1110</v>
      </c>
      <c r="E125" s="150">
        <v>1150</v>
      </c>
      <c r="F125" s="150">
        <v>1140</v>
      </c>
      <c r="G125" s="151">
        <v>3.7871956717763666E-2</v>
      </c>
      <c r="H125" s="151">
        <v>-1.3900955690703709E-2</v>
      </c>
    </row>
    <row r="126" spans="2:8" x14ac:dyDescent="0.25">
      <c r="B126" s="147" t="s">
        <v>442</v>
      </c>
      <c r="C126" s="35"/>
      <c r="D126" s="150">
        <v>1100</v>
      </c>
      <c r="E126" s="150">
        <v>1120</v>
      </c>
      <c r="F126" s="150">
        <v>1120</v>
      </c>
      <c r="G126" s="151">
        <v>1.7241379310344751E-2</v>
      </c>
      <c r="H126" s="151">
        <v>-4.460303300624413E-3</v>
      </c>
    </row>
    <row r="127" spans="2:8" x14ac:dyDescent="0.25">
      <c r="B127" s="147" t="s">
        <v>443</v>
      </c>
      <c r="C127" s="35"/>
      <c r="D127" s="150">
        <v>1080</v>
      </c>
      <c r="E127" s="150">
        <v>1080</v>
      </c>
      <c r="F127" s="150">
        <v>1080</v>
      </c>
      <c r="G127" s="151">
        <v>3.7037037037037646E-3</v>
      </c>
      <c r="H127" s="151">
        <v>-2.7675276752767708E-3</v>
      </c>
    </row>
    <row r="128" spans="2:8" x14ac:dyDescent="0.25">
      <c r="B128" s="147" t="s">
        <v>444</v>
      </c>
      <c r="C128" s="35"/>
      <c r="D128" s="150">
        <v>460</v>
      </c>
      <c r="E128" s="150">
        <v>460</v>
      </c>
      <c r="F128" s="150">
        <v>460</v>
      </c>
      <c r="G128" s="151">
        <v>1.098901098901095E-2</v>
      </c>
      <c r="H128" s="151">
        <v>-4.3478260869564966E-3</v>
      </c>
    </row>
    <row r="129" spans="2:8" x14ac:dyDescent="0.25">
      <c r="B129" s="147" t="s">
        <v>445</v>
      </c>
      <c r="C129" s="35"/>
      <c r="D129" s="150">
        <v>470</v>
      </c>
      <c r="E129" s="150">
        <v>470</v>
      </c>
      <c r="F129" s="150">
        <v>470</v>
      </c>
      <c r="G129" s="151">
        <v>8.5470085470085166E-3</v>
      </c>
      <c r="H129" s="151">
        <v>-8.4745762711864181E-3</v>
      </c>
    </row>
    <row r="130" spans="2:8" x14ac:dyDescent="0.25">
      <c r="B130" s="147" t="s">
        <v>446</v>
      </c>
      <c r="C130" s="35"/>
      <c r="D130" s="150">
        <v>640</v>
      </c>
      <c r="E130" s="150">
        <v>640</v>
      </c>
      <c r="F130" s="150">
        <v>640</v>
      </c>
      <c r="G130" s="151">
        <v>9.4339622641510523E-3</v>
      </c>
      <c r="H130" s="151">
        <v>-1.5576323987538387E-3</v>
      </c>
    </row>
    <row r="131" spans="2:8" x14ac:dyDescent="0.25">
      <c r="B131" s="147" t="s">
        <v>447</v>
      </c>
      <c r="C131" s="35"/>
      <c r="D131" s="150">
        <v>820</v>
      </c>
      <c r="E131" s="150">
        <v>860</v>
      </c>
      <c r="F131" s="150">
        <v>850</v>
      </c>
      <c r="G131" s="151">
        <v>4.2527339003645137E-2</v>
      </c>
      <c r="H131" s="151">
        <v>-8.1585081585081598E-3</v>
      </c>
    </row>
    <row r="132" spans="2:8" x14ac:dyDescent="0.25">
      <c r="B132" s="147" t="s">
        <v>448</v>
      </c>
      <c r="C132" s="35"/>
      <c r="D132" s="150">
        <v>880</v>
      </c>
      <c r="E132" s="150">
        <v>880</v>
      </c>
      <c r="F132" s="150">
        <v>880</v>
      </c>
      <c r="G132" s="151">
        <v>3.424657534246478E-3</v>
      </c>
      <c r="H132" s="151">
        <v>-4.550625711035261E-3</v>
      </c>
    </row>
    <row r="133" spans="2:8" x14ac:dyDescent="0.25">
      <c r="B133" s="147" t="s">
        <v>449</v>
      </c>
      <c r="C133" s="35"/>
      <c r="D133" s="150">
        <v>1000</v>
      </c>
      <c r="E133" s="150">
        <v>1010</v>
      </c>
      <c r="F133" s="150">
        <v>1000</v>
      </c>
      <c r="G133" s="151">
        <v>1.7068273092369468E-2</v>
      </c>
      <c r="H133" s="151">
        <v>-9.8716683119447479E-3</v>
      </c>
    </row>
    <row r="134" spans="2:8" x14ac:dyDescent="0.25">
      <c r="B134" s="147" t="s">
        <v>450</v>
      </c>
      <c r="C134" s="35"/>
      <c r="D134" s="150">
        <v>1370</v>
      </c>
      <c r="E134" s="150">
        <v>1460</v>
      </c>
      <c r="F134" s="150">
        <v>1450</v>
      </c>
      <c r="G134" s="151">
        <v>6.4916119620714863E-2</v>
      </c>
      <c r="H134" s="151">
        <v>-8.9041095890410871E-3</v>
      </c>
    </row>
    <row r="135" spans="2:8" x14ac:dyDescent="0.25">
      <c r="B135" s="147" t="s">
        <v>451</v>
      </c>
      <c r="C135" s="35"/>
      <c r="D135" s="150">
        <v>1310</v>
      </c>
      <c r="E135" s="150">
        <v>1330</v>
      </c>
      <c r="F135" s="150">
        <v>1330</v>
      </c>
      <c r="G135" s="151">
        <v>2.0673813169984623E-2</v>
      </c>
      <c r="H135" s="151">
        <v>-6.0015003750937268E-3</v>
      </c>
    </row>
    <row r="136" spans="2:8" x14ac:dyDescent="0.25">
      <c r="B136" s="147" t="s">
        <v>452</v>
      </c>
      <c r="C136" s="35"/>
      <c r="D136" s="150">
        <v>1570</v>
      </c>
      <c r="E136" s="150">
        <v>1580</v>
      </c>
      <c r="F136" s="150">
        <v>1560</v>
      </c>
      <c r="G136" s="151">
        <v>1.02105934907466E-2</v>
      </c>
      <c r="H136" s="151">
        <v>-1.7687934301958252E-2</v>
      </c>
    </row>
    <row r="137" spans="2:8" x14ac:dyDescent="0.25">
      <c r="B137" s="147" t="s">
        <v>453</v>
      </c>
      <c r="C137" s="35"/>
      <c r="D137" s="150">
        <v>940</v>
      </c>
      <c r="E137" s="150">
        <v>970</v>
      </c>
      <c r="F137" s="150">
        <v>960</v>
      </c>
      <c r="G137" s="151">
        <v>3.6247334754797356E-2</v>
      </c>
      <c r="H137" s="151">
        <v>-1.7489711934156382E-2</v>
      </c>
    </row>
    <row r="138" spans="2:8" x14ac:dyDescent="0.25">
      <c r="B138" s="147" t="s">
        <v>454</v>
      </c>
      <c r="C138" s="35"/>
      <c r="D138" s="150">
        <v>1190</v>
      </c>
      <c r="E138" s="150">
        <v>1240</v>
      </c>
      <c r="F138" s="150">
        <v>1230</v>
      </c>
      <c r="G138" s="151">
        <v>3.6073825503355694E-2</v>
      </c>
      <c r="H138" s="151">
        <v>-4.858299595141724E-3</v>
      </c>
    </row>
    <row r="139" spans="2:8" x14ac:dyDescent="0.25">
      <c r="B139" s="147" t="s">
        <v>455</v>
      </c>
      <c r="C139" s="35"/>
      <c r="D139" s="150">
        <v>1570</v>
      </c>
      <c r="E139" s="150">
        <v>1610</v>
      </c>
      <c r="F139" s="150">
        <v>1590</v>
      </c>
      <c r="G139" s="151">
        <v>2.0330368487928796E-2</v>
      </c>
      <c r="H139" s="151">
        <v>-8.7173100871731357E-3</v>
      </c>
    </row>
    <row r="140" spans="2:8" x14ac:dyDescent="0.25">
      <c r="B140" s="147" t="s">
        <v>456</v>
      </c>
      <c r="C140" s="35"/>
      <c r="D140" s="150">
        <v>1310</v>
      </c>
      <c r="E140" s="150">
        <v>1340</v>
      </c>
      <c r="F140" s="150">
        <v>1320</v>
      </c>
      <c r="G140" s="151">
        <v>2.0594965675057253E-2</v>
      </c>
      <c r="H140" s="151">
        <v>-1.3452914798206317E-2</v>
      </c>
    </row>
    <row r="141" spans="2:8" x14ac:dyDescent="0.25">
      <c r="B141" s="147" t="s">
        <v>457</v>
      </c>
      <c r="C141" s="35"/>
      <c r="D141" s="150">
        <v>1190</v>
      </c>
      <c r="E141" s="150">
        <v>1190</v>
      </c>
      <c r="F141" s="150">
        <v>1170</v>
      </c>
      <c r="G141" s="151">
        <v>2.523128679562614E-3</v>
      </c>
      <c r="H141" s="151">
        <v>-1.5100671140939603E-2</v>
      </c>
    </row>
    <row r="142" spans="2:8" x14ac:dyDescent="0.25">
      <c r="B142" s="147" t="s">
        <v>458</v>
      </c>
      <c r="C142" s="35"/>
      <c r="D142" s="150">
        <v>1580</v>
      </c>
      <c r="E142" s="150">
        <v>1600</v>
      </c>
      <c r="F142" s="150">
        <v>1580</v>
      </c>
      <c r="G142" s="151">
        <v>1.2010113780025256E-2</v>
      </c>
      <c r="H142" s="151">
        <v>-1.124297314178635E-2</v>
      </c>
    </row>
    <row r="143" spans="2:8" x14ac:dyDescent="0.25">
      <c r="B143" s="147" t="s">
        <v>459</v>
      </c>
      <c r="C143" s="35"/>
      <c r="D143" s="150">
        <v>1290</v>
      </c>
      <c r="E143" s="150">
        <v>1300</v>
      </c>
      <c r="F143" s="150" t="s">
        <v>45</v>
      </c>
      <c r="G143" s="151">
        <v>1.1664074650077794E-2</v>
      </c>
      <c r="H143" s="151" t="s">
        <v>45</v>
      </c>
    </row>
    <row r="144" spans="2:8" x14ac:dyDescent="0.25">
      <c r="B144" s="147" t="s">
        <v>460</v>
      </c>
      <c r="C144" s="35"/>
      <c r="D144" s="150">
        <v>1220</v>
      </c>
      <c r="E144" s="150" t="s">
        <v>45</v>
      </c>
      <c r="F144" s="150" t="s">
        <v>45</v>
      </c>
      <c r="G144" s="151" t="s">
        <v>45</v>
      </c>
      <c r="H144" s="151" t="s">
        <v>45</v>
      </c>
    </row>
    <row r="145" spans="1:17" x14ac:dyDescent="0.25">
      <c r="A145" s="153"/>
      <c r="B145" s="154"/>
      <c r="C145" s="155"/>
      <c r="D145" s="156"/>
      <c r="E145" s="156"/>
      <c r="F145" s="154"/>
      <c r="G145" s="156"/>
      <c r="H145" s="156"/>
    </row>
    <row r="146" spans="1:17" x14ac:dyDescent="0.25">
      <c r="A146" s="157">
        <v>1</v>
      </c>
      <c r="B146" s="1" t="s">
        <v>461</v>
      </c>
      <c r="C146" s="158"/>
      <c r="E146" s="158"/>
      <c r="F146" s="158"/>
      <c r="G146" s="158"/>
      <c r="K146" s="84">
        <v>349</v>
      </c>
    </row>
    <row r="149" spans="1:17" s="1" customFormat="1" ht="14.85" customHeight="1" x14ac:dyDescent="0.2">
      <c r="A149" s="45" t="s">
        <v>421</v>
      </c>
      <c r="B149" s="45"/>
      <c r="C149" s="45"/>
      <c r="D149" s="45"/>
      <c r="E149" s="45"/>
      <c r="F149" s="45"/>
      <c r="G149" s="45"/>
      <c r="H149" s="45"/>
      <c r="K149" s="1">
        <v>346</v>
      </c>
      <c r="L149" s="1">
        <v>323</v>
      </c>
      <c r="M149" s="1">
        <v>328</v>
      </c>
    </row>
    <row r="150" spans="1:17" s="1" customFormat="1" ht="12.75" x14ac:dyDescent="0.2">
      <c r="B150" s="12"/>
      <c r="C150" s="12"/>
      <c r="D150" s="12"/>
      <c r="E150" s="12"/>
      <c r="F150" s="12"/>
      <c r="G150" s="12"/>
      <c r="H150" s="12"/>
    </row>
    <row r="151" spans="1:17" ht="17.850000000000001" customHeight="1" x14ac:dyDescent="0.35">
      <c r="A151" s="46" t="s">
        <v>408</v>
      </c>
      <c r="B151" s="46"/>
      <c r="C151" s="46"/>
      <c r="D151" s="46" t="s">
        <v>409</v>
      </c>
      <c r="E151" s="46"/>
      <c r="F151" s="46"/>
      <c r="G151" s="46" t="s">
        <v>410</v>
      </c>
      <c r="H151" s="46"/>
      <c r="K151" s="84">
        <v>347</v>
      </c>
      <c r="L151" s="84">
        <v>338</v>
      </c>
      <c r="M151" s="84">
        <v>339</v>
      </c>
    </row>
    <row r="152" spans="1:17" ht="17.25" customHeight="1" x14ac:dyDescent="0.25">
      <c r="A152" s="52"/>
      <c r="B152" s="52"/>
      <c r="C152" s="52"/>
      <c r="D152" s="146" t="s">
        <v>412</v>
      </c>
      <c r="E152" s="146" t="s">
        <v>413</v>
      </c>
      <c r="F152" s="146" t="s">
        <v>414</v>
      </c>
      <c r="G152" s="146" t="s">
        <v>415</v>
      </c>
      <c r="H152" s="146" t="s">
        <v>416</v>
      </c>
      <c r="K152" s="84">
        <v>340</v>
      </c>
      <c r="L152" s="84">
        <v>341</v>
      </c>
      <c r="M152" s="84">
        <v>342</v>
      </c>
      <c r="N152" s="84">
        <v>343</v>
      </c>
      <c r="O152" s="84">
        <v>344</v>
      </c>
      <c r="P152" s="84">
        <v>345</v>
      </c>
      <c r="Q152" s="84">
        <v>348</v>
      </c>
    </row>
    <row r="153" spans="1:17" x14ac:dyDescent="0.25">
      <c r="B153" s="147" t="s">
        <v>418</v>
      </c>
      <c r="C153" s="148"/>
      <c r="D153" s="150">
        <v>380</v>
      </c>
      <c r="E153" s="150">
        <v>480</v>
      </c>
      <c r="F153" s="150">
        <v>480</v>
      </c>
      <c r="G153" s="151">
        <v>0.25984251968503935</v>
      </c>
      <c r="H153" s="151">
        <v>8.3333333333333037E-3</v>
      </c>
    </row>
    <row r="154" spans="1:17" x14ac:dyDescent="0.25">
      <c r="B154" s="147" t="s">
        <v>420</v>
      </c>
      <c r="C154" s="148"/>
      <c r="D154" s="150">
        <v>360</v>
      </c>
      <c r="E154" s="150">
        <v>440</v>
      </c>
      <c r="F154" s="150">
        <v>450</v>
      </c>
      <c r="G154" s="151">
        <v>0.22500000000000009</v>
      </c>
      <c r="H154" s="151">
        <v>1.3605442176870763E-2</v>
      </c>
    </row>
    <row r="155" spans="1:17" x14ac:dyDescent="0.25">
      <c r="B155" s="147" t="s">
        <v>422</v>
      </c>
      <c r="C155" s="148"/>
      <c r="D155" s="150">
        <v>390</v>
      </c>
      <c r="E155" s="150">
        <v>450</v>
      </c>
      <c r="F155" s="150">
        <v>470</v>
      </c>
      <c r="G155" s="151">
        <v>0.15306122448979598</v>
      </c>
      <c r="H155" s="151">
        <v>2.8761061946902755E-2</v>
      </c>
    </row>
    <row r="156" spans="1:17" x14ac:dyDescent="0.25">
      <c r="B156" s="147" t="s">
        <v>423</v>
      </c>
      <c r="C156" s="148"/>
      <c r="D156" s="150">
        <v>390</v>
      </c>
      <c r="E156" s="150">
        <v>470</v>
      </c>
      <c r="F156" s="150">
        <v>480</v>
      </c>
      <c r="G156" s="151">
        <v>0.21761658031088094</v>
      </c>
      <c r="H156" s="151">
        <v>1.0638297872340496E-2</v>
      </c>
    </row>
    <row r="157" spans="1:17" x14ac:dyDescent="0.25">
      <c r="B157" s="147" t="s">
        <v>424</v>
      </c>
      <c r="C157" s="148"/>
      <c r="D157" s="150">
        <v>440</v>
      </c>
      <c r="E157" s="150">
        <v>500</v>
      </c>
      <c r="F157" s="150">
        <v>510</v>
      </c>
      <c r="G157" s="151">
        <v>0.15632183908045971</v>
      </c>
      <c r="H157" s="151">
        <v>1.9880715705765439E-2</v>
      </c>
    </row>
    <row r="158" spans="1:17" x14ac:dyDescent="0.25">
      <c r="B158" s="147" t="s">
        <v>425</v>
      </c>
      <c r="C158" s="148"/>
      <c r="D158" s="150">
        <v>390</v>
      </c>
      <c r="E158" s="150">
        <v>450</v>
      </c>
      <c r="F158" s="150">
        <v>460</v>
      </c>
      <c r="G158" s="151">
        <v>0.15897435897435908</v>
      </c>
      <c r="H158" s="151">
        <v>1.327433628318575E-2</v>
      </c>
    </row>
    <row r="159" spans="1:17" x14ac:dyDescent="0.25">
      <c r="B159" s="147" t="s">
        <v>426</v>
      </c>
      <c r="C159" s="148"/>
      <c r="D159" s="150">
        <v>540</v>
      </c>
      <c r="E159" s="150">
        <v>580</v>
      </c>
      <c r="F159" s="150">
        <v>580</v>
      </c>
      <c r="G159" s="151">
        <v>7.4766355140186924E-2</v>
      </c>
      <c r="H159" s="151">
        <v>1.3913043478260834E-2</v>
      </c>
    </row>
    <row r="160" spans="1:17" x14ac:dyDescent="0.25">
      <c r="B160" s="147" t="s">
        <v>427</v>
      </c>
      <c r="C160" s="148"/>
      <c r="D160" s="150">
        <v>490</v>
      </c>
      <c r="E160" s="150">
        <v>530</v>
      </c>
      <c r="F160" s="150">
        <v>540</v>
      </c>
      <c r="G160" s="151">
        <v>7.5356415478615046E-2</v>
      </c>
      <c r="H160" s="151">
        <v>2.0833333333333259E-2</v>
      </c>
    </row>
    <row r="161" spans="2:8" x14ac:dyDescent="0.25">
      <c r="B161" s="147" t="s">
        <v>428</v>
      </c>
      <c r="C161" s="148"/>
      <c r="D161" s="150">
        <v>510</v>
      </c>
      <c r="E161" s="150">
        <v>530</v>
      </c>
      <c r="F161" s="150">
        <v>520</v>
      </c>
      <c r="G161" s="151">
        <v>3.9603960396039639E-2</v>
      </c>
      <c r="H161" s="151">
        <v>-3.8095238095238182E-3</v>
      </c>
    </row>
    <row r="162" spans="2:8" x14ac:dyDescent="0.25">
      <c r="B162" s="147" t="s">
        <v>429</v>
      </c>
      <c r="C162" s="148"/>
      <c r="D162" s="150">
        <v>390</v>
      </c>
      <c r="E162" s="150">
        <v>420</v>
      </c>
      <c r="F162" s="150">
        <v>430</v>
      </c>
      <c r="G162" s="151">
        <v>8.1841432225064015E-2</v>
      </c>
      <c r="H162" s="151">
        <v>1.1820330969267046E-2</v>
      </c>
    </row>
    <row r="163" spans="2:8" x14ac:dyDescent="0.25">
      <c r="B163" s="147" t="s">
        <v>430</v>
      </c>
      <c r="C163" s="35"/>
      <c r="D163" s="150">
        <v>430</v>
      </c>
      <c r="E163" s="150">
        <v>440</v>
      </c>
      <c r="F163" s="150">
        <v>440</v>
      </c>
      <c r="G163" s="151">
        <v>3.7558685446009488E-2</v>
      </c>
      <c r="H163" s="151">
        <v>2.2624434389140191E-3</v>
      </c>
    </row>
    <row r="164" spans="2:8" x14ac:dyDescent="0.25">
      <c r="B164" s="147" t="s">
        <v>431</v>
      </c>
      <c r="C164" s="35"/>
      <c r="D164" s="150">
        <v>580</v>
      </c>
      <c r="E164" s="150">
        <v>640</v>
      </c>
      <c r="F164" s="150">
        <v>650</v>
      </c>
      <c r="G164" s="151">
        <v>9.5890410958904049E-2</v>
      </c>
      <c r="H164" s="151">
        <v>9.3749999999999112E-3</v>
      </c>
    </row>
    <row r="165" spans="2:8" x14ac:dyDescent="0.25">
      <c r="B165" s="147" t="s">
        <v>432</v>
      </c>
      <c r="C165" s="35"/>
      <c r="D165" s="150">
        <v>490</v>
      </c>
      <c r="E165" s="150">
        <v>510</v>
      </c>
      <c r="F165" s="150">
        <v>520</v>
      </c>
      <c r="G165" s="151">
        <v>4.9382716049382713E-2</v>
      </c>
      <c r="H165" s="151">
        <v>1.3725490196078383E-2</v>
      </c>
    </row>
    <row r="166" spans="2:8" x14ac:dyDescent="0.25">
      <c r="B166" s="147" t="s">
        <v>433</v>
      </c>
      <c r="C166" s="35"/>
      <c r="D166" s="150">
        <v>450</v>
      </c>
      <c r="E166" s="150">
        <v>490</v>
      </c>
      <c r="F166" s="150">
        <v>490</v>
      </c>
      <c r="G166" s="151">
        <v>7.7092511013215903E-2</v>
      </c>
      <c r="H166" s="151">
        <v>6.1349693251533388E-3</v>
      </c>
    </row>
    <row r="167" spans="2:8" x14ac:dyDescent="0.25">
      <c r="B167" s="147" t="s">
        <v>434</v>
      </c>
      <c r="C167" s="35"/>
      <c r="D167" s="150">
        <v>390</v>
      </c>
      <c r="E167" s="150">
        <v>440</v>
      </c>
      <c r="F167" s="150">
        <v>440</v>
      </c>
      <c r="G167" s="151">
        <v>0.11675126903553301</v>
      </c>
      <c r="H167" s="151">
        <v>6.8181818181818343E-3</v>
      </c>
    </row>
    <row r="168" spans="2:8" x14ac:dyDescent="0.25">
      <c r="B168" s="147" t="s">
        <v>435</v>
      </c>
      <c r="C168" s="35"/>
      <c r="D168" s="150">
        <v>560</v>
      </c>
      <c r="E168" s="150">
        <v>580</v>
      </c>
      <c r="F168" s="150">
        <v>580</v>
      </c>
      <c r="G168" s="151">
        <v>3.9568345323740983E-2</v>
      </c>
      <c r="H168" s="151">
        <v>1.0380622837370179E-2</v>
      </c>
    </row>
    <row r="169" spans="2:8" x14ac:dyDescent="0.25">
      <c r="B169" s="147" t="s">
        <v>436</v>
      </c>
      <c r="C169" s="35"/>
      <c r="D169" s="150">
        <v>420</v>
      </c>
      <c r="E169" s="150">
        <v>460</v>
      </c>
      <c r="F169" s="150">
        <v>470</v>
      </c>
      <c r="G169" s="151">
        <v>9.4786729857819996E-2</v>
      </c>
      <c r="H169" s="151">
        <v>6.4935064935065512E-3</v>
      </c>
    </row>
    <row r="170" spans="2:8" x14ac:dyDescent="0.25">
      <c r="B170" s="147" t="s">
        <v>437</v>
      </c>
      <c r="C170" s="35"/>
      <c r="D170" s="150">
        <v>460</v>
      </c>
      <c r="E170" s="150">
        <v>490</v>
      </c>
      <c r="F170" s="150">
        <v>500</v>
      </c>
      <c r="G170" s="151">
        <v>5.6277056277056259E-2</v>
      </c>
      <c r="H170" s="151">
        <v>1.6393442622950838E-2</v>
      </c>
    </row>
    <row r="171" spans="2:8" x14ac:dyDescent="0.25">
      <c r="B171" s="147" t="s">
        <v>438</v>
      </c>
      <c r="C171" s="35"/>
      <c r="D171" s="150">
        <v>500</v>
      </c>
      <c r="E171" s="150">
        <v>520</v>
      </c>
      <c r="F171" s="150">
        <v>520</v>
      </c>
      <c r="G171" s="151">
        <v>4.8387096774193505E-2</v>
      </c>
      <c r="H171" s="151">
        <v>3.8461538461538325E-3</v>
      </c>
    </row>
    <row r="172" spans="2:8" x14ac:dyDescent="0.25">
      <c r="B172" s="147" t="s">
        <v>439</v>
      </c>
      <c r="C172" s="35"/>
      <c r="D172" s="150">
        <v>420</v>
      </c>
      <c r="E172" s="150">
        <v>460</v>
      </c>
      <c r="F172" s="150">
        <v>460</v>
      </c>
      <c r="G172" s="151">
        <v>8.5510688836104576E-2</v>
      </c>
      <c r="H172" s="151">
        <v>8.7527352297593897E-3</v>
      </c>
    </row>
    <row r="173" spans="2:8" x14ac:dyDescent="0.25">
      <c r="B173" s="147" t="s">
        <v>440</v>
      </c>
      <c r="C173" s="35"/>
      <c r="D173" s="150">
        <v>500</v>
      </c>
      <c r="E173" s="150">
        <v>510</v>
      </c>
      <c r="F173" s="150">
        <v>520</v>
      </c>
      <c r="G173" s="151">
        <v>1.6032064128256529E-2</v>
      </c>
      <c r="H173" s="151">
        <v>1.7751479289940919E-2</v>
      </c>
    </row>
    <row r="174" spans="2:8" x14ac:dyDescent="0.25">
      <c r="B174" s="147" t="s">
        <v>441</v>
      </c>
      <c r="C174" s="35"/>
      <c r="D174" s="150">
        <v>470</v>
      </c>
      <c r="E174" s="150">
        <v>520</v>
      </c>
      <c r="F174" s="150">
        <v>520</v>
      </c>
      <c r="G174" s="151">
        <v>0.1118279569892473</v>
      </c>
      <c r="H174" s="151">
        <v>7.7369439071566237E-3</v>
      </c>
    </row>
    <row r="175" spans="2:8" x14ac:dyDescent="0.25">
      <c r="B175" s="147" t="s">
        <v>442</v>
      </c>
      <c r="C175" s="35"/>
      <c r="D175" s="150">
        <v>400</v>
      </c>
      <c r="E175" s="150">
        <v>420</v>
      </c>
      <c r="F175" s="150">
        <v>430</v>
      </c>
      <c r="G175" s="151">
        <v>6.2656641604009966E-2</v>
      </c>
      <c r="H175" s="151">
        <v>2.3584905660376521E-3</v>
      </c>
    </row>
    <row r="176" spans="2:8" x14ac:dyDescent="0.25">
      <c r="B176" s="147" t="s">
        <v>443</v>
      </c>
      <c r="C176" s="35"/>
      <c r="D176" s="150">
        <v>530</v>
      </c>
      <c r="E176" s="150">
        <v>550</v>
      </c>
      <c r="F176" s="150">
        <v>550</v>
      </c>
      <c r="G176" s="151">
        <v>3.9848197343453462E-2</v>
      </c>
      <c r="H176" s="151">
        <v>1.8248175182482562E-3</v>
      </c>
    </row>
    <row r="177" spans="2:8" x14ac:dyDescent="0.25">
      <c r="B177" s="147" t="s">
        <v>444</v>
      </c>
      <c r="C177" s="35"/>
      <c r="D177" s="150">
        <v>340</v>
      </c>
      <c r="E177" s="150">
        <v>360</v>
      </c>
      <c r="F177" s="150">
        <v>360</v>
      </c>
      <c r="G177" s="151">
        <v>5.2785923753665642E-2</v>
      </c>
      <c r="H177" s="151">
        <v>1.1142061281337101E-2</v>
      </c>
    </row>
    <row r="178" spans="2:8" x14ac:dyDescent="0.25">
      <c r="B178" s="147" t="s">
        <v>445</v>
      </c>
      <c r="C178" s="35"/>
      <c r="D178" s="150">
        <v>250</v>
      </c>
      <c r="E178" s="150">
        <v>260</v>
      </c>
      <c r="F178" s="150">
        <v>260</v>
      </c>
      <c r="G178" s="151">
        <v>4.0322580645161255E-2</v>
      </c>
      <c r="H178" s="151">
        <v>3.8759689922480689E-3</v>
      </c>
    </row>
    <row r="179" spans="2:8" x14ac:dyDescent="0.25">
      <c r="B179" s="147" t="s">
        <v>446</v>
      </c>
      <c r="C179" s="35"/>
      <c r="D179" s="150">
        <v>330</v>
      </c>
      <c r="E179" s="150">
        <v>340</v>
      </c>
      <c r="F179" s="150">
        <v>340</v>
      </c>
      <c r="G179" s="151">
        <v>3.0211480362537735E-2</v>
      </c>
      <c r="H179" s="151">
        <v>8.7976539589442737E-3</v>
      </c>
    </row>
    <row r="180" spans="2:8" x14ac:dyDescent="0.25">
      <c r="B180" s="147" t="s">
        <v>447</v>
      </c>
      <c r="C180" s="35"/>
      <c r="D180" s="150">
        <v>400</v>
      </c>
      <c r="E180" s="150">
        <v>430</v>
      </c>
      <c r="F180" s="150">
        <v>440</v>
      </c>
      <c r="G180" s="151">
        <v>7.4999999999999956E-2</v>
      </c>
      <c r="H180" s="151">
        <v>1.3953488372093092E-2</v>
      </c>
    </row>
    <row r="181" spans="2:8" x14ac:dyDescent="0.25">
      <c r="B181" s="147" t="s">
        <v>448</v>
      </c>
      <c r="C181" s="35"/>
      <c r="D181" s="150">
        <v>310</v>
      </c>
      <c r="E181" s="150">
        <v>330</v>
      </c>
      <c r="F181" s="150">
        <v>330</v>
      </c>
      <c r="G181" s="151">
        <v>4.4871794871794934E-2</v>
      </c>
      <c r="H181" s="151">
        <v>9.2024539877300082E-3</v>
      </c>
    </row>
    <row r="182" spans="2:8" x14ac:dyDescent="0.25">
      <c r="B182" s="147" t="s">
        <v>449</v>
      </c>
      <c r="C182" s="35"/>
      <c r="D182" s="150">
        <v>390</v>
      </c>
      <c r="E182" s="150">
        <v>420</v>
      </c>
      <c r="F182" s="150">
        <v>420</v>
      </c>
      <c r="G182" s="151">
        <v>6.9230769230769207E-2</v>
      </c>
      <c r="H182" s="151">
        <v>7.194244604316502E-3</v>
      </c>
    </row>
    <row r="183" spans="2:8" x14ac:dyDescent="0.25">
      <c r="B183" s="147" t="s">
        <v>450</v>
      </c>
      <c r="C183" s="35"/>
      <c r="D183" s="150">
        <v>480</v>
      </c>
      <c r="E183" s="150">
        <v>520</v>
      </c>
      <c r="F183" s="150">
        <v>530</v>
      </c>
      <c r="G183" s="151">
        <v>7.6446280991735449E-2</v>
      </c>
      <c r="H183" s="151">
        <v>1.5355086372360827E-2</v>
      </c>
    </row>
    <row r="184" spans="2:8" x14ac:dyDescent="0.25">
      <c r="B184" s="147" t="s">
        <v>451</v>
      </c>
      <c r="C184" s="35"/>
      <c r="D184" s="150">
        <v>410</v>
      </c>
      <c r="E184" s="150">
        <v>420</v>
      </c>
      <c r="F184" s="150">
        <v>420</v>
      </c>
      <c r="G184" s="151">
        <v>2.9484029484029506E-2</v>
      </c>
      <c r="H184" s="151">
        <v>2.3866348448686736E-3</v>
      </c>
    </row>
    <row r="185" spans="2:8" x14ac:dyDescent="0.25">
      <c r="B185" s="147" t="s">
        <v>452</v>
      </c>
      <c r="C185" s="35"/>
      <c r="D185" s="150">
        <v>540</v>
      </c>
      <c r="E185" s="150">
        <v>570</v>
      </c>
      <c r="F185" s="150">
        <v>570</v>
      </c>
      <c r="G185" s="151">
        <v>5.5970149253731449E-2</v>
      </c>
      <c r="H185" s="151">
        <v>7.0671378091873294E-3</v>
      </c>
    </row>
    <row r="186" spans="2:8" x14ac:dyDescent="0.25">
      <c r="B186" s="147" t="s">
        <v>453</v>
      </c>
      <c r="C186" s="35"/>
      <c r="D186" s="150">
        <v>350</v>
      </c>
      <c r="E186" s="150">
        <v>370</v>
      </c>
      <c r="F186" s="150">
        <v>380</v>
      </c>
      <c r="G186" s="151">
        <v>7.225433526011571E-2</v>
      </c>
      <c r="H186" s="151">
        <v>1.8867924528301883E-2</v>
      </c>
    </row>
    <row r="187" spans="2:8" x14ac:dyDescent="0.25">
      <c r="B187" s="147" t="s">
        <v>454</v>
      </c>
      <c r="C187" s="35"/>
      <c r="D187" s="150">
        <v>430</v>
      </c>
      <c r="E187" s="150">
        <v>460</v>
      </c>
      <c r="F187" s="150">
        <v>470</v>
      </c>
      <c r="G187" s="151">
        <v>6.4665127020785196E-2</v>
      </c>
      <c r="H187" s="151">
        <v>1.5184381778741818E-2</v>
      </c>
    </row>
    <row r="188" spans="2:8" x14ac:dyDescent="0.25">
      <c r="B188" s="147" t="s">
        <v>455</v>
      </c>
      <c r="C188" s="35"/>
      <c r="D188" s="150">
        <v>610</v>
      </c>
      <c r="E188" s="150">
        <v>660</v>
      </c>
      <c r="F188" s="150">
        <v>670</v>
      </c>
      <c r="G188" s="151">
        <v>7.8817733990147687E-2</v>
      </c>
      <c r="H188" s="151">
        <v>2.1308980213089912E-2</v>
      </c>
    </row>
    <row r="189" spans="2:8" x14ac:dyDescent="0.25">
      <c r="B189" s="147" t="s">
        <v>456</v>
      </c>
      <c r="C189" s="35"/>
      <c r="D189" s="150">
        <v>510</v>
      </c>
      <c r="E189" s="150">
        <v>560</v>
      </c>
      <c r="F189" s="150">
        <v>570</v>
      </c>
      <c r="G189" s="151">
        <v>0.10609037328094306</v>
      </c>
      <c r="H189" s="151">
        <v>7.1047957371226378E-3</v>
      </c>
    </row>
    <row r="190" spans="2:8" x14ac:dyDescent="0.25">
      <c r="B190" s="147" t="s">
        <v>457</v>
      </c>
      <c r="C190" s="35"/>
      <c r="D190" s="150">
        <v>450</v>
      </c>
      <c r="E190" s="150">
        <v>490</v>
      </c>
      <c r="F190" s="150">
        <v>490</v>
      </c>
      <c r="G190" s="151">
        <v>7.0640176600441418E-2</v>
      </c>
      <c r="H190" s="151">
        <v>8.2474226804123418E-3</v>
      </c>
    </row>
    <row r="191" spans="2:8" x14ac:dyDescent="0.25">
      <c r="B191" s="147" t="s">
        <v>458</v>
      </c>
      <c r="C191" s="35"/>
      <c r="D191" s="150">
        <v>520</v>
      </c>
      <c r="E191" s="150">
        <v>550</v>
      </c>
      <c r="F191" s="150">
        <v>560</v>
      </c>
      <c r="G191" s="151">
        <v>6.5510597302504747E-2</v>
      </c>
      <c r="H191" s="151">
        <v>7.2332730560578096E-3</v>
      </c>
    </row>
    <row r="192" spans="2:8" x14ac:dyDescent="0.25">
      <c r="B192" s="147" t="s">
        <v>459</v>
      </c>
      <c r="C192" s="35"/>
      <c r="D192" s="150">
        <v>500</v>
      </c>
      <c r="E192" s="150">
        <v>530</v>
      </c>
      <c r="F192" s="150" t="s">
        <v>45</v>
      </c>
      <c r="G192" s="151">
        <v>6.8410462776659964E-2</v>
      </c>
      <c r="H192" s="151" t="s">
        <v>45</v>
      </c>
    </row>
    <row r="193" spans="1:11" x14ac:dyDescent="0.25">
      <c r="B193" s="147" t="s">
        <v>460</v>
      </c>
      <c r="C193" s="35"/>
      <c r="D193" s="150">
        <v>510</v>
      </c>
      <c r="E193" s="150" t="s">
        <v>45</v>
      </c>
      <c r="F193" s="150" t="s">
        <v>45</v>
      </c>
      <c r="G193" s="151" t="s">
        <v>45</v>
      </c>
      <c r="H193" s="151" t="s">
        <v>45</v>
      </c>
    </row>
    <row r="194" spans="1:11" x14ac:dyDescent="0.25">
      <c r="A194" s="153"/>
      <c r="B194" s="154"/>
      <c r="C194" s="155"/>
      <c r="D194" s="156"/>
      <c r="E194" s="156"/>
      <c r="F194" s="154"/>
      <c r="G194" s="156"/>
      <c r="H194" s="156"/>
    </row>
    <row r="195" spans="1:11" x14ac:dyDescent="0.25">
      <c r="A195" s="157">
        <v>1</v>
      </c>
      <c r="B195" s="1" t="s">
        <v>461</v>
      </c>
      <c r="C195" s="158"/>
      <c r="E195" s="158"/>
      <c r="F195" s="158"/>
      <c r="G195" s="158"/>
      <c r="K195" s="84">
        <v>349</v>
      </c>
    </row>
  </sheetData>
  <mergeCells count="17">
    <mergeCell ref="A149:H149"/>
    <mergeCell ref="A151:C152"/>
    <mergeCell ref="D151:F151"/>
    <mergeCell ref="G151:H151"/>
    <mergeCell ref="A53:C54"/>
    <mergeCell ref="D53:F53"/>
    <mergeCell ref="G53:H53"/>
    <mergeCell ref="A100:H100"/>
    <mergeCell ref="A102:C103"/>
    <mergeCell ref="D102:F102"/>
    <mergeCell ref="G102:H102"/>
    <mergeCell ref="A1:D1"/>
    <mergeCell ref="A2:H2"/>
    <mergeCell ref="A4:C5"/>
    <mergeCell ref="D4:F4"/>
    <mergeCell ref="G4:H4"/>
    <mergeCell ref="A51:H51"/>
  </mergeCells>
  <hyperlinks>
    <hyperlink ref="A1:D1" location="Contents!A1" display="Contents!A1" xr:uid="{39FB4546-905F-4F88-9F7C-6F29D6F7A99E}"/>
  </hyperlinks>
  <pageMargins left="0.7" right="0.7" top="0.75" bottom="0.75" header="0.3" footer="0.3"/>
  <pageSetup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6331E2-BF70-4CE0-9258-5C5849D44864}">
  <sheetPr codeName="Sheet36"/>
  <dimension ref="A1:W200"/>
  <sheetViews>
    <sheetView zoomScaleNormal="100" workbookViewId="0">
      <selection sqref="A1:D1"/>
    </sheetView>
  </sheetViews>
  <sheetFormatPr defaultColWidth="9" defaultRowHeight="15" x14ac:dyDescent="0.25"/>
  <cols>
    <col min="1" max="1" width="3.140625" style="84" customWidth="1"/>
    <col min="2" max="2" width="13" style="84" customWidth="1"/>
    <col min="3" max="3" width="2.5703125" style="84" customWidth="1"/>
    <col min="4" max="5" width="10.5703125" style="84" bestFit="1" customWidth="1"/>
    <col min="6" max="6" width="11.140625" style="84" bestFit="1" customWidth="1"/>
    <col min="7" max="7" width="13.5703125" style="84" bestFit="1" customWidth="1"/>
    <col min="8" max="8" width="16.42578125" style="84" customWidth="1"/>
    <col min="9" max="16384" width="9" style="84"/>
  </cols>
  <sheetData>
    <row r="1" spans="1:23" x14ac:dyDescent="0.25">
      <c r="A1" s="143" t="s">
        <v>57</v>
      </c>
      <c r="B1" s="143"/>
      <c r="C1" s="143"/>
      <c r="D1" s="143"/>
      <c r="E1" s="12"/>
      <c r="F1" s="12"/>
      <c r="G1" s="12"/>
      <c r="H1" s="12"/>
      <c r="K1" s="84">
        <v>356</v>
      </c>
    </row>
    <row r="2" spans="1:23" s="1" customFormat="1" ht="13.5" customHeight="1" x14ac:dyDescent="0.2">
      <c r="A2" s="130" t="s">
        <v>462</v>
      </c>
      <c r="B2" s="130"/>
      <c r="C2" s="130"/>
      <c r="D2" s="130"/>
      <c r="E2" s="130"/>
      <c r="F2" s="130"/>
      <c r="G2" s="130"/>
      <c r="H2" s="130"/>
      <c r="K2" s="1">
        <v>346</v>
      </c>
      <c r="L2" s="1">
        <v>324</v>
      </c>
      <c r="M2" s="1">
        <v>325</v>
      </c>
    </row>
    <row r="3" spans="1:23" s="1" customFormat="1" ht="12.75" x14ac:dyDescent="0.2">
      <c r="B3" s="160"/>
      <c r="C3" s="160"/>
      <c r="D3" s="160"/>
      <c r="E3" s="160"/>
      <c r="F3" s="160"/>
      <c r="G3" s="160"/>
      <c r="H3" s="160"/>
    </row>
    <row r="4" spans="1:23" ht="17.850000000000001" customHeight="1" x14ac:dyDescent="0.35">
      <c r="A4" s="46" t="s">
        <v>408</v>
      </c>
      <c r="B4" s="46"/>
      <c r="C4" s="46"/>
      <c r="D4" s="46" t="s">
        <v>409</v>
      </c>
      <c r="E4" s="46"/>
      <c r="F4" s="46"/>
      <c r="G4" s="46" t="s">
        <v>410</v>
      </c>
      <c r="H4" s="46"/>
      <c r="K4" s="84">
        <v>347</v>
      </c>
      <c r="L4" s="84">
        <v>338</v>
      </c>
      <c r="M4" s="84">
        <v>339</v>
      </c>
    </row>
    <row r="5" spans="1:23" ht="17.25" customHeight="1" x14ac:dyDescent="0.25">
      <c r="A5" s="52"/>
      <c r="B5" s="52"/>
      <c r="C5" s="52"/>
      <c r="D5" s="146" t="s">
        <v>412</v>
      </c>
      <c r="E5" s="146" t="s">
        <v>413</v>
      </c>
      <c r="F5" s="146" t="s">
        <v>414</v>
      </c>
      <c r="G5" s="146" t="s">
        <v>415</v>
      </c>
      <c r="H5" s="146" t="s">
        <v>416</v>
      </c>
      <c r="K5" s="84">
        <v>340</v>
      </c>
      <c r="L5" s="84">
        <v>341</v>
      </c>
      <c r="M5" s="84">
        <v>342</v>
      </c>
      <c r="N5" s="84">
        <v>343</v>
      </c>
      <c r="O5" s="84">
        <v>344</v>
      </c>
      <c r="P5" s="84">
        <v>345</v>
      </c>
      <c r="Q5" s="84">
        <v>348</v>
      </c>
    </row>
    <row r="6" spans="1:23" x14ac:dyDescent="0.25">
      <c r="B6" s="147" t="s">
        <v>418</v>
      </c>
      <c r="C6" s="148"/>
      <c r="D6" s="161">
        <v>12</v>
      </c>
      <c r="E6" s="161">
        <v>15.6</v>
      </c>
      <c r="F6" s="161">
        <v>15.6</v>
      </c>
      <c r="G6" s="151">
        <v>0.29776821780344309</v>
      </c>
      <c r="H6" s="151">
        <v>-1.7154544930783056E-3</v>
      </c>
    </row>
    <row r="7" spans="1:23" x14ac:dyDescent="0.25">
      <c r="B7" s="147" t="s">
        <v>420</v>
      </c>
      <c r="C7" s="148"/>
      <c r="D7" s="161">
        <v>13.6</v>
      </c>
      <c r="E7" s="161">
        <v>14.4</v>
      </c>
      <c r="F7" s="161">
        <v>14.4</v>
      </c>
      <c r="G7" s="151">
        <v>6.0749415182972388E-2</v>
      </c>
      <c r="H7" s="151">
        <v>-1.9151710274740719E-3</v>
      </c>
    </row>
    <row r="8" spans="1:23" x14ac:dyDescent="0.25">
      <c r="B8" s="147" t="s">
        <v>422</v>
      </c>
      <c r="C8" s="148"/>
      <c r="D8" s="161">
        <v>18</v>
      </c>
      <c r="E8" s="161">
        <v>19.600000000000001</v>
      </c>
      <c r="F8" s="161">
        <v>19.7</v>
      </c>
      <c r="G8" s="151">
        <v>9.1274149879071897E-2</v>
      </c>
      <c r="H8" s="151">
        <v>4.7361495243052332E-3</v>
      </c>
    </row>
    <row r="9" spans="1:23" x14ac:dyDescent="0.25">
      <c r="B9" s="147" t="s">
        <v>423</v>
      </c>
      <c r="C9" s="148"/>
      <c r="D9" s="161">
        <v>19.7</v>
      </c>
      <c r="E9" s="161">
        <v>22.1</v>
      </c>
      <c r="F9" s="161">
        <v>22</v>
      </c>
      <c r="G9" s="151">
        <v>0.12155342624901766</v>
      </c>
      <c r="H9" s="151">
        <v>-1.2911151067064308E-3</v>
      </c>
    </row>
    <row r="10" spans="1:23" x14ac:dyDescent="0.25">
      <c r="B10" s="147" t="s">
        <v>424</v>
      </c>
      <c r="C10" s="148"/>
      <c r="D10" s="161">
        <v>19.100000000000001</v>
      </c>
      <c r="E10" s="161">
        <v>20</v>
      </c>
      <c r="F10" s="161">
        <v>19.8</v>
      </c>
      <c r="G10" s="151">
        <v>5.1305064974089154E-2</v>
      </c>
      <c r="H10" s="151">
        <v>-1.0217138893968691E-2</v>
      </c>
      <c r="V10" s="84" t="s">
        <v>411</v>
      </c>
      <c r="W10" s="84">
        <v>325</v>
      </c>
    </row>
    <row r="11" spans="1:23" x14ac:dyDescent="0.25">
      <c r="B11" s="147" t="s">
        <v>425</v>
      </c>
      <c r="C11" s="148"/>
      <c r="D11" s="161">
        <v>19.399999999999999</v>
      </c>
      <c r="E11" s="161">
        <v>19.899999999999999</v>
      </c>
      <c r="F11" s="161">
        <v>20.2</v>
      </c>
      <c r="G11" s="151">
        <v>2.7122760507440002E-2</v>
      </c>
      <c r="H11" s="151">
        <v>1.186616534683238E-2</v>
      </c>
      <c r="V11" s="84" t="s">
        <v>417</v>
      </c>
      <c r="W11" s="84">
        <v>326</v>
      </c>
    </row>
    <row r="12" spans="1:23" x14ac:dyDescent="0.25">
      <c r="B12" s="147" t="s">
        <v>426</v>
      </c>
      <c r="C12" s="148"/>
      <c r="D12" s="161">
        <v>21.3</v>
      </c>
      <c r="E12" s="161">
        <v>21.8</v>
      </c>
      <c r="F12" s="161">
        <v>21.7</v>
      </c>
      <c r="G12" s="151">
        <v>2.3876296587079127E-2</v>
      </c>
      <c r="H12" s="151">
        <v>-5.7083132668881431E-3</v>
      </c>
      <c r="V12" s="84" t="s">
        <v>419</v>
      </c>
      <c r="W12" s="84">
        <v>327</v>
      </c>
    </row>
    <row r="13" spans="1:23" x14ac:dyDescent="0.25">
      <c r="B13" s="147" t="s">
        <v>427</v>
      </c>
      <c r="C13" s="148"/>
      <c r="D13" s="161">
        <v>22.7</v>
      </c>
      <c r="E13" s="161">
        <v>23.3</v>
      </c>
      <c r="F13" s="161">
        <v>23.3</v>
      </c>
      <c r="G13" s="151">
        <v>2.749829492502287E-2</v>
      </c>
      <c r="H13" s="151">
        <v>-3.3437218633470822E-3</v>
      </c>
      <c r="V13" s="84" t="s">
        <v>421</v>
      </c>
      <c r="W13" s="84">
        <v>328</v>
      </c>
    </row>
    <row r="14" spans="1:23" x14ac:dyDescent="0.25">
      <c r="B14" s="147" t="s">
        <v>428</v>
      </c>
      <c r="C14" s="148"/>
      <c r="D14" s="161">
        <v>21.4</v>
      </c>
      <c r="E14" s="161">
        <v>21.5</v>
      </c>
      <c r="F14" s="161">
        <v>21.5</v>
      </c>
      <c r="G14" s="151">
        <v>4.5113452542320243E-3</v>
      </c>
      <c r="H14" s="151">
        <v>-2.0115025394483732E-3</v>
      </c>
    </row>
    <row r="15" spans="1:23" x14ac:dyDescent="0.25">
      <c r="B15" s="147" t="s">
        <v>429</v>
      </c>
      <c r="C15" s="148"/>
      <c r="D15" s="161">
        <v>16.899999999999999</v>
      </c>
      <c r="E15" s="161">
        <v>17.3</v>
      </c>
      <c r="F15" s="161">
        <v>17.3</v>
      </c>
      <c r="G15" s="151">
        <v>2.4766746845294563E-2</v>
      </c>
      <c r="H15" s="151">
        <v>1.0937120589336047E-3</v>
      </c>
    </row>
    <row r="16" spans="1:23" x14ac:dyDescent="0.25">
      <c r="B16" s="147" t="s">
        <v>430</v>
      </c>
      <c r="C16" s="35"/>
      <c r="D16" s="161">
        <v>15.1</v>
      </c>
      <c r="E16" s="161">
        <v>15.6</v>
      </c>
      <c r="F16" s="161">
        <v>15.7</v>
      </c>
      <c r="G16" s="151">
        <v>3.5711167517317621E-2</v>
      </c>
      <c r="H16" s="151">
        <v>2.3087229441696167E-3</v>
      </c>
    </row>
    <row r="17" spans="2:8" x14ac:dyDescent="0.25">
      <c r="B17" s="147" t="s">
        <v>431</v>
      </c>
      <c r="C17" s="162"/>
      <c r="D17" s="161">
        <v>19.7</v>
      </c>
      <c r="E17" s="161">
        <v>20</v>
      </c>
      <c r="F17" s="161">
        <v>19.899999999999999</v>
      </c>
      <c r="G17" s="151">
        <v>1.8017156287696512E-2</v>
      </c>
      <c r="H17" s="151">
        <v>-3.9383471936768055E-3</v>
      </c>
    </row>
    <row r="18" spans="2:8" x14ac:dyDescent="0.25">
      <c r="B18" s="147" t="s">
        <v>432</v>
      </c>
      <c r="C18" s="162">
        <v>2</v>
      </c>
      <c r="D18" s="161">
        <v>14.5</v>
      </c>
      <c r="E18" s="161">
        <v>14.1</v>
      </c>
      <c r="F18" s="161">
        <v>14</v>
      </c>
      <c r="G18" s="151">
        <v>-3.0852339609937274E-2</v>
      </c>
      <c r="H18" s="151">
        <v>-5.3584423580269602E-3</v>
      </c>
    </row>
    <row r="19" spans="2:8" x14ac:dyDescent="0.25">
      <c r="B19" s="147" t="s">
        <v>433</v>
      </c>
      <c r="C19" s="162"/>
      <c r="D19" s="161">
        <v>17.7</v>
      </c>
      <c r="E19" s="161">
        <v>18</v>
      </c>
      <c r="F19" s="161">
        <v>20.100000000000001</v>
      </c>
      <c r="G19" s="151">
        <v>1.5440735983392351E-2</v>
      </c>
      <c r="H19" s="151">
        <v>0.11469074416264435</v>
      </c>
    </row>
    <row r="20" spans="2:8" x14ac:dyDescent="0.25">
      <c r="B20" s="147" t="s">
        <v>434</v>
      </c>
      <c r="C20" s="35"/>
      <c r="D20" s="161">
        <v>15.8</v>
      </c>
      <c r="E20" s="161">
        <v>17.2</v>
      </c>
      <c r="F20" s="161">
        <v>17.100000000000001</v>
      </c>
      <c r="G20" s="151">
        <v>8.9102346982946612E-2</v>
      </c>
      <c r="H20" s="151">
        <v>-8.099027881968035E-3</v>
      </c>
    </row>
    <row r="21" spans="2:8" x14ac:dyDescent="0.25">
      <c r="B21" s="147" t="s">
        <v>435</v>
      </c>
      <c r="C21" s="35"/>
      <c r="D21" s="161">
        <v>19.600000000000001</v>
      </c>
      <c r="E21" s="161">
        <v>19.8</v>
      </c>
      <c r="F21" s="161">
        <v>19.8</v>
      </c>
      <c r="G21" s="151">
        <v>1.1441159094722098E-2</v>
      </c>
      <c r="H21" s="151">
        <v>-1.187193125467223E-3</v>
      </c>
    </row>
    <row r="22" spans="2:8" x14ac:dyDescent="0.25">
      <c r="B22" s="147" t="s">
        <v>436</v>
      </c>
      <c r="C22" s="35"/>
      <c r="D22" s="161">
        <v>20.8</v>
      </c>
      <c r="E22" s="161">
        <v>21.4</v>
      </c>
      <c r="F22" s="161">
        <v>21.4</v>
      </c>
      <c r="G22" s="151">
        <v>3.1490990616660053E-2</v>
      </c>
      <c r="H22" s="151">
        <v>-4.2109264817047354E-4</v>
      </c>
    </row>
    <row r="23" spans="2:8" x14ac:dyDescent="0.25">
      <c r="B23" s="147" t="s">
        <v>437</v>
      </c>
      <c r="C23" s="35"/>
      <c r="D23" s="161">
        <v>19.2</v>
      </c>
      <c r="E23" s="161">
        <v>22.3</v>
      </c>
      <c r="F23" s="161">
        <v>22.2</v>
      </c>
      <c r="G23" s="151">
        <v>0.15841685805045413</v>
      </c>
      <c r="H23" s="151">
        <v>-2.4222841060769218E-3</v>
      </c>
    </row>
    <row r="24" spans="2:8" x14ac:dyDescent="0.25">
      <c r="B24" s="147" t="s">
        <v>438</v>
      </c>
      <c r="C24" s="35"/>
      <c r="D24" s="161">
        <v>20.3</v>
      </c>
      <c r="E24" s="161">
        <v>20.7</v>
      </c>
      <c r="F24" s="161">
        <v>20.5</v>
      </c>
      <c r="G24" s="151">
        <v>1.9157895659545288E-2</v>
      </c>
      <c r="H24" s="151">
        <v>-5.3428682388443338E-3</v>
      </c>
    </row>
    <row r="25" spans="2:8" x14ac:dyDescent="0.25">
      <c r="B25" s="147" t="s">
        <v>439</v>
      </c>
      <c r="C25" s="35"/>
      <c r="D25" s="161">
        <v>23.2</v>
      </c>
      <c r="E25" s="161">
        <v>23.5</v>
      </c>
      <c r="F25" s="161">
        <v>23.4</v>
      </c>
      <c r="G25" s="151">
        <v>1.3392401829710243E-2</v>
      </c>
      <c r="H25" s="151">
        <v>-4.2636850384248914E-3</v>
      </c>
    </row>
    <row r="26" spans="2:8" x14ac:dyDescent="0.25">
      <c r="B26" s="147" t="s">
        <v>440</v>
      </c>
      <c r="C26" s="35"/>
      <c r="D26" s="161">
        <v>24.4</v>
      </c>
      <c r="E26" s="161">
        <v>24.3</v>
      </c>
      <c r="F26" s="161">
        <v>24.3</v>
      </c>
      <c r="G26" s="151">
        <v>-1.8407601802791218E-3</v>
      </c>
      <c r="H26" s="151">
        <v>7.1884087109364003E-4</v>
      </c>
    </row>
    <row r="27" spans="2:8" x14ac:dyDescent="0.25">
      <c r="B27" s="147" t="s">
        <v>441</v>
      </c>
      <c r="C27" s="35"/>
      <c r="D27" s="161">
        <v>16.2</v>
      </c>
      <c r="E27" s="161">
        <v>20.6</v>
      </c>
      <c r="F27" s="161">
        <v>20.3</v>
      </c>
      <c r="G27" s="151">
        <v>0.26596390328824682</v>
      </c>
      <c r="H27" s="151">
        <v>-1.1386198994492891E-2</v>
      </c>
    </row>
    <row r="28" spans="2:8" x14ac:dyDescent="0.25">
      <c r="B28" s="147" t="s">
        <v>442</v>
      </c>
      <c r="C28" s="35"/>
      <c r="D28" s="161">
        <v>16.5</v>
      </c>
      <c r="E28" s="161">
        <v>16.600000000000001</v>
      </c>
      <c r="F28" s="161">
        <v>16.600000000000001</v>
      </c>
      <c r="G28" s="151">
        <v>8.8695419087907457E-3</v>
      </c>
      <c r="H28" s="151">
        <v>-3.3444691823329986E-3</v>
      </c>
    </row>
    <row r="29" spans="2:8" x14ac:dyDescent="0.25">
      <c r="B29" s="147" t="s">
        <v>443</v>
      </c>
      <c r="C29" s="35"/>
      <c r="D29" s="161">
        <v>17.399999999999999</v>
      </c>
      <c r="E29" s="161">
        <v>18.399999999999999</v>
      </c>
      <c r="F29" s="161">
        <v>18.3</v>
      </c>
      <c r="G29" s="151">
        <v>5.5038663771175056E-2</v>
      </c>
      <c r="H29" s="151">
        <v>-3.2255618468488567E-3</v>
      </c>
    </row>
    <row r="30" spans="2:8" x14ac:dyDescent="0.25">
      <c r="B30" s="147" t="s">
        <v>444</v>
      </c>
      <c r="C30" s="35"/>
      <c r="D30" s="161">
        <v>10</v>
      </c>
      <c r="E30" s="161">
        <v>10.199999999999999</v>
      </c>
      <c r="F30" s="161">
        <v>10.1</v>
      </c>
      <c r="G30" s="151">
        <v>2.1552828997027484E-2</v>
      </c>
      <c r="H30" s="151">
        <v>-2.725757574512877E-3</v>
      </c>
    </row>
    <row r="31" spans="2:8" x14ac:dyDescent="0.25">
      <c r="B31" s="147" t="s">
        <v>445</v>
      </c>
      <c r="C31" s="35"/>
      <c r="D31" s="161">
        <v>6.7</v>
      </c>
      <c r="E31" s="161">
        <v>6.8</v>
      </c>
      <c r="F31" s="161">
        <v>6.7</v>
      </c>
      <c r="G31" s="151">
        <v>1.6831761801052059E-2</v>
      </c>
      <c r="H31" s="151">
        <v>-4.6276245873895228E-3</v>
      </c>
    </row>
    <row r="32" spans="2:8" x14ac:dyDescent="0.25">
      <c r="B32" s="147" t="s">
        <v>446</v>
      </c>
      <c r="C32" s="35"/>
      <c r="D32" s="161">
        <v>9.8000000000000007</v>
      </c>
      <c r="E32" s="161">
        <v>9.9</v>
      </c>
      <c r="F32" s="161">
        <v>9.9</v>
      </c>
      <c r="G32" s="151">
        <v>1.5827436193207367E-2</v>
      </c>
      <c r="H32" s="151">
        <v>-9.1265127472722751E-3</v>
      </c>
    </row>
    <row r="33" spans="1:11" x14ac:dyDescent="0.25">
      <c r="B33" s="147" t="s">
        <v>447</v>
      </c>
      <c r="C33" s="35"/>
      <c r="D33" s="161">
        <v>12.7</v>
      </c>
      <c r="E33" s="161">
        <v>13.1</v>
      </c>
      <c r="F33" s="161">
        <v>13.1</v>
      </c>
      <c r="G33" s="151">
        <v>3.8315480661344825E-2</v>
      </c>
      <c r="H33" s="151">
        <v>-1.9223358387951972E-3</v>
      </c>
    </row>
    <row r="34" spans="1:11" x14ac:dyDescent="0.25">
      <c r="B34" s="147" t="s">
        <v>448</v>
      </c>
      <c r="C34" s="35"/>
      <c r="D34" s="161">
        <v>14</v>
      </c>
      <c r="E34" s="161">
        <v>14.1</v>
      </c>
      <c r="F34" s="161">
        <v>14.1</v>
      </c>
      <c r="G34" s="151">
        <v>3.5306688334670877E-3</v>
      </c>
      <c r="H34" s="151">
        <v>-5.411018626372277E-4</v>
      </c>
    </row>
    <row r="35" spans="1:11" x14ac:dyDescent="0.25">
      <c r="B35" s="147" t="s">
        <v>449</v>
      </c>
      <c r="C35" s="35"/>
      <c r="D35" s="161">
        <v>13</v>
      </c>
      <c r="E35" s="161">
        <v>13.5</v>
      </c>
      <c r="F35" s="161">
        <v>13.4</v>
      </c>
      <c r="G35" s="151">
        <v>3.4332916943464298E-2</v>
      </c>
      <c r="H35" s="151">
        <v>-9.1987008972060913E-3</v>
      </c>
    </row>
    <row r="36" spans="1:11" x14ac:dyDescent="0.25">
      <c r="B36" s="147" t="s">
        <v>450</v>
      </c>
      <c r="C36" s="35"/>
      <c r="D36" s="161">
        <v>22.5</v>
      </c>
      <c r="E36" s="161">
        <v>23.2</v>
      </c>
      <c r="F36" s="161">
        <v>23.1</v>
      </c>
      <c r="G36" s="151">
        <v>3.1478758974877508E-2</v>
      </c>
      <c r="H36" s="151">
        <v>-5.6562678071473416E-3</v>
      </c>
    </row>
    <row r="37" spans="1:11" x14ac:dyDescent="0.25">
      <c r="B37" s="147" t="s">
        <v>451</v>
      </c>
      <c r="C37" s="35"/>
      <c r="D37" s="161">
        <v>21.9</v>
      </c>
      <c r="E37" s="161">
        <v>22.5</v>
      </c>
      <c r="F37" s="161">
        <v>22.4</v>
      </c>
      <c r="G37" s="151">
        <v>2.4993654450363501E-2</v>
      </c>
      <c r="H37" s="151">
        <v>-3.5746206187037277E-3</v>
      </c>
    </row>
    <row r="38" spans="1:11" x14ac:dyDescent="0.25">
      <c r="B38" s="147" t="s">
        <v>452</v>
      </c>
      <c r="C38" s="35"/>
      <c r="D38" s="161">
        <v>29.2</v>
      </c>
      <c r="E38" s="161">
        <v>29.9</v>
      </c>
      <c r="F38" s="161">
        <v>29.7</v>
      </c>
      <c r="G38" s="151">
        <v>2.6825390002482852E-2</v>
      </c>
      <c r="H38" s="151">
        <v>-6.8396211529638817E-3</v>
      </c>
    </row>
    <row r="39" spans="1:11" x14ac:dyDescent="0.25">
      <c r="B39" s="147" t="s">
        <v>453</v>
      </c>
      <c r="C39" s="35"/>
      <c r="D39" s="161">
        <v>17.8</v>
      </c>
      <c r="E39" s="161">
        <v>18.399999999999999</v>
      </c>
      <c r="F39" s="161">
        <v>18.100000000000001</v>
      </c>
      <c r="G39" s="151">
        <v>3.803415314950187E-2</v>
      </c>
      <c r="H39" s="151">
        <v>-2.0253411524489118E-2</v>
      </c>
    </row>
    <row r="40" spans="1:11" x14ac:dyDescent="0.25">
      <c r="B40" s="147" t="s">
        <v>454</v>
      </c>
      <c r="C40" s="35"/>
      <c r="D40" s="161">
        <v>24</v>
      </c>
      <c r="E40" s="161">
        <v>24.5</v>
      </c>
      <c r="F40" s="161">
        <v>24.2</v>
      </c>
      <c r="G40" s="151">
        <v>1.8491220233491257E-2</v>
      </c>
      <c r="H40" s="151">
        <v>-1.1135207382010681E-2</v>
      </c>
    </row>
    <row r="41" spans="1:11" x14ac:dyDescent="0.25">
      <c r="B41" s="147" t="s">
        <v>455</v>
      </c>
      <c r="C41" s="35"/>
      <c r="D41" s="161">
        <v>36.6</v>
      </c>
      <c r="E41" s="161">
        <v>37.6</v>
      </c>
      <c r="F41" s="161">
        <v>37.5</v>
      </c>
      <c r="G41" s="151">
        <v>2.6632861990608658E-2</v>
      </c>
      <c r="H41" s="151">
        <v>-3.0396711922603403E-3</v>
      </c>
    </row>
    <row r="42" spans="1:11" x14ac:dyDescent="0.25">
      <c r="B42" s="147" t="s">
        <v>456</v>
      </c>
      <c r="C42" s="35"/>
      <c r="D42" s="161">
        <v>37.6</v>
      </c>
      <c r="E42" s="161">
        <v>38.799999999999997</v>
      </c>
      <c r="F42" s="161">
        <v>38.5</v>
      </c>
      <c r="G42" s="151">
        <v>3.2497810883540312E-2</v>
      </c>
      <c r="H42" s="151">
        <v>-6.7859339311796552E-3</v>
      </c>
    </row>
    <row r="43" spans="1:11" x14ac:dyDescent="0.25">
      <c r="B43" s="147" t="s">
        <v>457</v>
      </c>
      <c r="C43" s="35"/>
      <c r="D43" s="161">
        <v>22.8</v>
      </c>
      <c r="E43" s="161">
        <v>22.8</v>
      </c>
      <c r="F43" s="161">
        <v>22.7</v>
      </c>
      <c r="G43" s="151">
        <v>4.7104335300796052E-4</v>
      </c>
      <c r="H43" s="151">
        <v>-4.6175648951694015E-3</v>
      </c>
    </row>
    <row r="44" spans="1:11" x14ac:dyDescent="0.25">
      <c r="B44" s="147" t="s">
        <v>458</v>
      </c>
      <c r="C44" s="35"/>
      <c r="D44" s="161">
        <v>38.799999999999997</v>
      </c>
      <c r="E44" s="161">
        <v>42.2</v>
      </c>
      <c r="F44" s="161">
        <v>42.1</v>
      </c>
      <c r="G44" s="151">
        <v>8.8845394982159487E-2</v>
      </c>
      <c r="H44" s="151">
        <v>-2.3056864834484214E-3</v>
      </c>
    </row>
    <row r="45" spans="1:11" x14ac:dyDescent="0.25">
      <c r="B45" s="147" t="s">
        <v>459</v>
      </c>
      <c r="C45" s="35"/>
      <c r="D45" s="161">
        <v>27.6</v>
      </c>
      <c r="E45" s="161">
        <v>28.2</v>
      </c>
      <c r="F45" s="161" t="s">
        <v>45</v>
      </c>
      <c r="G45" s="151">
        <v>2.0193640114957168E-2</v>
      </c>
      <c r="H45" s="151" t="s">
        <v>45</v>
      </c>
    </row>
    <row r="46" spans="1:11" x14ac:dyDescent="0.25">
      <c r="B46" s="147" t="s">
        <v>460</v>
      </c>
      <c r="C46" s="35"/>
      <c r="D46" s="161">
        <v>35.5</v>
      </c>
      <c r="E46" s="161" t="s">
        <v>45</v>
      </c>
      <c r="F46" s="161" t="s">
        <v>45</v>
      </c>
      <c r="G46" s="151" t="s">
        <v>45</v>
      </c>
      <c r="H46" s="151" t="s">
        <v>45</v>
      </c>
    </row>
    <row r="47" spans="1:11" x14ac:dyDescent="0.25">
      <c r="A47" s="153"/>
      <c r="B47" s="154"/>
      <c r="C47" s="155"/>
      <c r="D47" s="156"/>
      <c r="E47" s="156"/>
      <c r="F47" s="154"/>
      <c r="G47" s="156"/>
      <c r="H47" s="156"/>
    </row>
    <row r="48" spans="1:11" s="1" customFormat="1" ht="13.5" customHeight="1" x14ac:dyDescent="0.2">
      <c r="A48" s="157">
        <v>1</v>
      </c>
      <c r="B48" s="163" t="s">
        <v>463</v>
      </c>
      <c r="C48" s="163"/>
      <c r="D48" s="163"/>
      <c r="E48" s="163"/>
      <c r="F48" s="163"/>
      <c r="G48" s="163"/>
      <c r="H48" s="163"/>
      <c r="K48" s="1">
        <v>350</v>
      </c>
    </row>
    <row r="49" spans="1:17" s="1" customFormat="1" ht="30" customHeight="1" x14ac:dyDescent="0.2">
      <c r="B49" s="125" t="s">
        <v>464</v>
      </c>
      <c r="C49" s="125"/>
      <c r="D49" s="125"/>
      <c r="E49" s="125"/>
      <c r="F49" s="125"/>
      <c r="G49" s="125"/>
      <c r="H49" s="125"/>
      <c r="K49" s="1">
        <v>351</v>
      </c>
    </row>
    <row r="50" spans="1:17" ht="38.25" customHeight="1" x14ac:dyDescent="0.25">
      <c r="A50" s="157">
        <v>2</v>
      </c>
      <c r="B50" s="125" t="s">
        <v>465</v>
      </c>
      <c r="C50" s="125"/>
      <c r="D50" s="125"/>
      <c r="E50" s="125"/>
      <c r="F50" s="125"/>
      <c r="G50" s="125"/>
      <c r="H50" s="125"/>
      <c r="K50" s="84">
        <v>352</v>
      </c>
    </row>
    <row r="51" spans="1:17" x14ac:dyDescent="0.25">
      <c r="B51" s="12" t="s">
        <v>45</v>
      </c>
      <c r="C51" s="12"/>
      <c r="D51" s="12"/>
      <c r="E51" s="12"/>
      <c r="F51" s="12"/>
      <c r="G51" s="12"/>
      <c r="H51" s="12"/>
    </row>
    <row r="53" spans="1:17" s="1" customFormat="1" ht="14.85" customHeight="1" x14ac:dyDescent="0.25">
      <c r="A53" s="126" t="s">
        <v>417</v>
      </c>
      <c r="B53" s="126"/>
      <c r="C53" s="126"/>
      <c r="D53" s="126"/>
      <c r="E53" s="126"/>
      <c r="F53" s="126"/>
      <c r="G53" s="126"/>
      <c r="H53" s="126"/>
      <c r="K53" s="84">
        <v>346</v>
      </c>
      <c r="L53" s="1">
        <v>324</v>
      </c>
      <c r="M53" s="1">
        <v>326</v>
      </c>
    </row>
    <row r="54" spans="1:17" s="1" customFormat="1" x14ac:dyDescent="0.25">
      <c r="B54" s="164"/>
      <c r="C54" s="164"/>
      <c r="D54" s="165"/>
      <c r="E54" s="165"/>
      <c r="F54" s="165"/>
      <c r="G54" s="165"/>
      <c r="H54" s="165"/>
      <c r="K54" s="84"/>
    </row>
    <row r="55" spans="1:17" ht="17.850000000000001" customHeight="1" x14ac:dyDescent="0.35">
      <c r="A55" s="46" t="s">
        <v>408</v>
      </c>
      <c r="B55" s="46"/>
      <c r="C55" s="46"/>
      <c r="D55" s="46" t="s">
        <v>409</v>
      </c>
      <c r="E55" s="46"/>
      <c r="F55" s="46"/>
      <c r="G55" s="46" t="s">
        <v>410</v>
      </c>
      <c r="H55" s="46"/>
      <c r="K55" s="84">
        <v>347</v>
      </c>
      <c r="L55" s="84">
        <v>338</v>
      </c>
      <c r="M55" s="84">
        <v>339</v>
      </c>
    </row>
    <row r="56" spans="1:17" ht="17.25" customHeight="1" x14ac:dyDescent="0.25">
      <c r="A56" s="52"/>
      <c r="B56" s="52"/>
      <c r="C56" s="52"/>
      <c r="D56" s="146" t="s">
        <v>412</v>
      </c>
      <c r="E56" s="146" t="s">
        <v>413</v>
      </c>
      <c r="F56" s="146" t="s">
        <v>414</v>
      </c>
      <c r="G56" s="146" t="s">
        <v>415</v>
      </c>
      <c r="H56" s="146" t="s">
        <v>416</v>
      </c>
      <c r="K56" s="84">
        <v>340</v>
      </c>
      <c r="L56" s="84">
        <v>341</v>
      </c>
      <c r="M56" s="84">
        <v>342</v>
      </c>
      <c r="N56" s="84">
        <v>343</v>
      </c>
      <c r="O56" s="84">
        <v>344</v>
      </c>
      <c r="P56" s="84">
        <v>345</v>
      </c>
      <c r="Q56" s="84">
        <v>348</v>
      </c>
    </row>
    <row r="57" spans="1:17" x14ac:dyDescent="0.25">
      <c r="B57" s="147" t="s">
        <v>418</v>
      </c>
      <c r="C57" s="148"/>
      <c r="D57" s="161">
        <v>8.6</v>
      </c>
      <c r="E57" s="161">
        <v>9.6</v>
      </c>
      <c r="F57" s="161">
        <v>9.6</v>
      </c>
      <c r="G57" s="151">
        <v>0.11276372710797533</v>
      </c>
      <c r="H57" s="151">
        <v>-2.7961998670253951E-3</v>
      </c>
    </row>
    <row r="58" spans="1:17" x14ac:dyDescent="0.25">
      <c r="B58" s="147" t="s">
        <v>420</v>
      </c>
      <c r="C58" s="148"/>
      <c r="D58" s="161">
        <v>10.199999999999999</v>
      </c>
      <c r="E58" s="161">
        <v>10.9</v>
      </c>
      <c r="F58" s="161">
        <v>10.8</v>
      </c>
      <c r="G58" s="151">
        <v>6.5075035743277221E-2</v>
      </c>
      <c r="H58" s="151">
        <v>-3.6606352652674978E-3</v>
      </c>
    </row>
    <row r="59" spans="1:17" x14ac:dyDescent="0.25">
      <c r="B59" s="147" t="s">
        <v>422</v>
      </c>
      <c r="C59" s="148"/>
      <c r="D59" s="161">
        <v>13.3</v>
      </c>
      <c r="E59" s="161">
        <v>13.8</v>
      </c>
      <c r="F59" s="161">
        <v>13.9</v>
      </c>
      <c r="G59" s="151">
        <v>3.2747884643323122E-2</v>
      </c>
      <c r="H59" s="151">
        <v>5.8625333237611876E-3</v>
      </c>
    </row>
    <row r="60" spans="1:17" x14ac:dyDescent="0.25">
      <c r="B60" s="147" t="s">
        <v>423</v>
      </c>
      <c r="C60" s="148"/>
      <c r="D60" s="161">
        <v>13.4</v>
      </c>
      <c r="E60" s="161">
        <v>14.3</v>
      </c>
      <c r="F60" s="161">
        <v>14.2</v>
      </c>
      <c r="G60" s="151">
        <v>6.0554464188608659E-2</v>
      </c>
      <c r="H60" s="151">
        <v>-4.537473309242035E-3</v>
      </c>
    </row>
    <row r="61" spans="1:17" x14ac:dyDescent="0.25">
      <c r="B61" s="147" t="s">
        <v>424</v>
      </c>
      <c r="C61" s="148"/>
      <c r="D61" s="161">
        <v>15.8</v>
      </c>
      <c r="E61" s="161">
        <v>16.399999999999999</v>
      </c>
      <c r="F61" s="161">
        <v>16.100000000000001</v>
      </c>
      <c r="G61" s="151">
        <v>3.8773820378005475E-2</v>
      </c>
      <c r="H61" s="151">
        <v>-1.3714755497911235E-2</v>
      </c>
    </row>
    <row r="62" spans="1:17" x14ac:dyDescent="0.25">
      <c r="B62" s="147" t="s">
        <v>425</v>
      </c>
      <c r="C62" s="148"/>
      <c r="D62" s="161">
        <v>14.1</v>
      </c>
      <c r="E62" s="161">
        <v>14.3</v>
      </c>
      <c r="F62" s="161">
        <v>14.3</v>
      </c>
      <c r="G62" s="151">
        <v>1.9963837466369982E-2</v>
      </c>
      <c r="H62" s="151">
        <v>-2.6692070726662687E-3</v>
      </c>
    </row>
    <row r="63" spans="1:17" x14ac:dyDescent="0.25">
      <c r="B63" s="147" t="s">
        <v>426</v>
      </c>
      <c r="C63" s="148"/>
      <c r="D63" s="161">
        <v>14.9</v>
      </c>
      <c r="E63" s="161">
        <v>15.2</v>
      </c>
      <c r="F63" s="161">
        <v>15.1</v>
      </c>
      <c r="G63" s="151">
        <v>2.1710308018044966E-2</v>
      </c>
      <c r="H63" s="151">
        <v>-8.8097432506520912E-3</v>
      </c>
    </row>
    <row r="64" spans="1:17" x14ac:dyDescent="0.25">
      <c r="B64" s="147" t="s">
        <v>427</v>
      </c>
      <c r="C64" s="148"/>
      <c r="D64" s="161">
        <v>17.399999999999999</v>
      </c>
      <c r="E64" s="161">
        <v>17.899999999999999</v>
      </c>
      <c r="F64" s="161">
        <v>17.8</v>
      </c>
      <c r="G64" s="151">
        <v>2.7001600669714687E-2</v>
      </c>
      <c r="H64" s="151">
        <v>-5.4790582919311825E-3</v>
      </c>
    </row>
    <row r="65" spans="2:8" x14ac:dyDescent="0.25">
      <c r="B65" s="147" t="s">
        <v>428</v>
      </c>
      <c r="C65" s="148"/>
      <c r="D65" s="161">
        <v>14.1</v>
      </c>
      <c r="E65" s="161">
        <v>14.2</v>
      </c>
      <c r="F65" s="161">
        <v>14.1</v>
      </c>
      <c r="G65" s="151">
        <v>1.9454343040432587E-3</v>
      </c>
      <c r="H65" s="151">
        <v>-4.0028362965133235E-3</v>
      </c>
    </row>
    <row r="66" spans="2:8" x14ac:dyDescent="0.25">
      <c r="B66" s="147" t="s">
        <v>429</v>
      </c>
      <c r="C66" s="148"/>
      <c r="D66" s="161">
        <v>10.5</v>
      </c>
      <c r="E66" s="161">
        <v>10.9</v>
      </c>
      <c r="F66" s="161">
        <v>10.8</v>
      </c>
      <c r="G66" s="151">
        <v>3.1670606456521089E-2</v>
      </c>
      <c r="H66" s="151">
        <v>-8.9584203060734113E-3</v>
      </c>
    </row>
    <row r="67" spans="2:8" x14ac:dyDescent="0.25">
      <c r="B67" s="147" t="s">
        <v>430</v>
      </c>
      <c r="C67" s="35"/>
      <c r="D67" s="161">
        <v>10.3</v>
      </c>
      <c r="E67" s="161">
        <v>10.3</v>
      </c>
      <c r="F67" s="161">
        <v>10.3</v>
      </c>
      <c r="G67" s="151">
        <v>-1.9390829915736374E-3</v>
      </c>
      <c r="H67" s="151">
        <v>-4.095336027120644E-3</v>
      </c>
    </row>
    <row r="68" spans="2:8" x14ac:dyDescent="0.25">
      <c r="B68" s="147" t="s">
        <v>431</v>
      </c>
      <c r="C68" s="35"/>
      <c r="D68" s="161">
        <v>12</v>
      </c>
      <c r="E68" s="161">
        <v>12.1</v>
      </c>
      <c r="F68" s="161">
        <v>12</v>
      </c>
      <c r="G68" s="151">
        <v>1.087817685297976E-2</v>
      </c>
      <c r="H68" s="151">
        <v>-6.6878204877897085E-3</v>
      </c>
    </row>
    <row r="69" spans="2:8" x14ac:dyDescent="0.25">
      <c r="B69" s="147" t="s">
        <v>432</v>
      </c>
      <c r="C69" s="35"/>
      <c r="D69" s="161">
        <v>11.1</v>
      </c>
      <c r="E69" s="161">
        <v>11.2</v>
      </c>
      <c r="F69" s="161">
        <v>11.1</v>
      </c>
      <c r="G69" s="151">
        <v>8.0404713828958752E-3</v>
      </c>
      <c r="H69" s="151">
        <v>-7.2162125797758936E-3</v>
      </c>
    </row>
    <row r="70" spans="2:8" x14ac:dyDescent="0.25">
      <c r="B70" s="147" t="s">
        <v>433</v>
      </c>
      <c r="C70" s="162"/>
      <c r="D70" s="161">
        <v>12.6</v>
      </c>
      <c r="E70" s="161">
        <v>12.8</v>
      </c>
      <c r="F70" s="161">
        <v>12.7</v>
      </c>
      <c r="G70" s="151">
        <v>1.3883540170618991E-2</v>
      </c>
      <c r="H70" s="151">
        <v>-7.3489063527394372E-3</v>
      </c>
    </row>
    <row r="71" spans="2:8" x14ac:dyDescent="0.25">
      <c r="B71" s="147" t="s">
        <v>434</v>
      </c>
      <c r="C71" s="35"/>
      <c r="D71" s="161">
        <v>13.5</v>
      </c>
      <c r="E71" s="161">
        <v>13.8</v>
      </c>
      <c r="F71" s="161">
        <v>13.6</v>
      </c>
      <c r="G71" s="151">
        <v>2.2052188753206137E-2</v>
      </c>
      <c r="H71" s="151">
        <v>-1.0755266748139536E-2</v>
      </c>
    </row>
    <row r="72" spans="2:8" x14ac:dyDescent="0.25">
      <c r="B72" s="147" t="s">
        <v>435</v>
      </c>
      <c r="C72" s="35"/>
      <c r="D72" s="161">
        <v>14.8</v>
      </c>
      <c r="E72" s="161">
        <v>14.9</v>
      </c>
      <c r="F72" s="161">
        <v>14.8</v>
      </c>
      <c r="G72" s="151">
        <v>6.8071597769518988E-3</v>
      </c>
      <c r="H72" s="151">
        <v>-5.7632071995544765E-3</v>
      </c>
    </row>
    <row r="73" spans="2:8" x14ac:dyDescent="0.25">
      <c r="B73" s="147" t="s">
        <v>436</v>
      </c>
      <c r="C73" s="35"/>
      <c r="D73" s="161">
        <v>17.5</v>
      </c>
      <c r="E73" s="161">
        <v>17.7</v>
      </c>
      <c r="F73" s="161">
        <v>17.7</v>
      </c>
      <c r="G73" s="151">
        <v>1.2564381831008831E-2</v>
      </c>
      <c r="H73" s="151">
        <v>-5.3815819115876629E-4</v>
      </c>
    </row>
    <row r="74" spans="2:8" x14ac:dyDescent="0.25">
      <c r="B74" s="147" t="s">
        <v>437</v>
      </c>
      <c r="C74" s="35"/>
      <c r="D74" s="161">
        <v>14</v>
      </c>
      <c r="E74" s="161">
        <v>14</v>
      </c>
      <c r="F74" s="161">
        <v>13.9</v>
      </c>
      <c r="G74" s="151">
        <v>-4.4023173434707408E-3</v>
      </c>
      <c r="H74" s="151">
        <v>-4.275686692955416E-3</v>
      </c>
    </row>
    <row r="75" spans="2:8" x14ac:dyDescent="0.25">
      <c r="B75" s="147" t="s">
        <v>438</v>
      </c>
      <c r="C75" s="35"/>
      <c r="D75" s="161">
        <v>16.100000000000001</v>
      </c>
      <c r="E75" s="161">
        <v>16.3</v>
      </c>
      <c r="F75" s="161">
        <v>16.2</v>
      </c>
      <c r="G75" s="151">
        <v>1.2187646912059424E-2</v>
      </c>
      <c r="H75" s="151">
        <v>-7.2020798063331393E-3</v>
      </c>
    </row>
    <row r="76" spans="2:8" x14ac:dyDescent="0.25">
      <c r="B76" s="147" t="s">
        <v>439</v>
      </c>
      <c r="C76" s="35"/>
      <c r="D76" s="161">
        <v>17</v>
      </c>
      <c r="E76" s="161">
        <v>17.100000000000001</v>
      </c>
      <c r="F76" s="161">
        <v>17</v>
      </c>
      <c r="G76" s="151">
        <v>7.5092857430951732E-3</v>
      </c>
      <c r="H76" s="151">
        <v>-6.207100733512938E-3</v>
      </c>
    </row>
    <row r="77" spans="2:8" x14ac:dyDescent="0.25">
      <c r="B77" s="147" t="s">
        <v>440</v>
      </c>
      <c r="C77" s="35"/>
      <c r="D77" s="161">
        <v>15.1</v>
      </c>
      <c r="E77" s="161">
        <v>15.1</v>
      </c>
      <c r="F77" s="161">
        <v>15.1</v>
      </c>
      <c r="G77" s="151">
        <v>-2.9694954708423538E-3</v>
      </c>
      <c r="H77" s="151">
        <v>-8.8416596603335673E-4</v>
      </c>
    </row>
    <row r="78" spans="2:8" x14ac:dyDescent="0.25">
      <c r="B78" s="147" t="s">
        <v>441</v>
      </c>
      <c r="C78" s="35"/>
      <c r="D78" s="161">
        <v>12.8</v>
      </c>
      <c r="E78" s="161">
        <v>13</v>
      </c>
      <c r="F78" s="161">
        <v>12.8</v>
      </c>
      <c r="G78" s="151">
        <v>1.5388648286498885E-2</v>
      </c>
      <c r="H78" s="151">
        <v>-1.892368545085088E-2</v>
      </c>
    </row>
    <row r="79" spans="2:8" x14ac:dyDescent="0.25">
      <c r="B79" s="147" t="s">
        <v>442</v>
      </c>
      <c r="C79" s="35"/>
      <c r="D79" s="161">
        <v>12.6</v>
      </c>
      <c r="E79" s="161">
        <v>12.7</v>
      </c>
      <c r="F79" s="161">
        <v>12.6</v>
      </c>
      <c r="G79" s="151">
        <v>4.3736251857147135E-3</v>
      </c>
      <c r="H79" s="151">
        <v>-4.4068037585914821E-3</v>
      </c>
    </row>
    <row r="80" spans="2:8" x14ac:dyDescent="0.25">
      <c r="B80" s="147" t="s">
        <v>443</v>
      </c>
      <c r="C80" s="35"/>
      <c r="D80" s="161">
        <v>12.9</v>
      </c>
      <c r="E80" s="161">
        <v>13</v>
      </c>
      <c r="F80" s="161">
        <v>12.9</v>
      </c>
      <c r="G80" s="151">
        <v>6.0480657926513803E-3</v>
      </c>
      <c r="H80" s="151">
        <v>-4.5367081914796659E-3</v>
      </c>
    </row>
    <row r="81" spans="2:8" x14ac:dyDescent="0.25">
      <c r="B81" s="147" t="s">
        <v>444</v>
      </c>
      <c r="C81" s="35"/>
      <c r="D81" s="161">
        <v>4.9000000000000004</v>
      </c>
      <c r="E81" s="161">
        <v>5</v>
      </c>
      <c r="F81" s="161">
        <v>4.9000000000000004</v>
      </c>
      <c r="G81" s="151">
        <v>1.1169327857300626E-2</v>
      </c>
      <c r="H81" s="151">
        <v>-5.4315772659981887E-3</v>
      </c>
    </row>
    <row r="82" spans="2:8" x14ac:dyDescent="0.25">
      <c r="B82" s="147" t="s">
        <v>445</v>
      </c>
      <c r="C82" s="35"/>
      <c r="D82" s="161">
        <v>5.4</v>
      </c>
      <c r="E82" s="161">
        <v>5.5</v>
      </c>
      <c r="F82" s="161">
        <v>5.5</v>
      </c>
      <c r="G82" s="151">
        <v>1.1902099405941335E-2</v>
      </c>
      <c r="H82" s="151">
        <v>-5.6991922593599975E-3</v>
      </c>
    </row>
    <row r="83" spans="2:8" x14ac:dyDescent="0.25">
      <c r="B83" s="147" t="s">
        <v>446</v>
      </c>
      <c r="C83" s="35"/>
      <c r="D83" s="161">
        <v>7.7</v>
      </c>
      <c r="E83" s="161">
        <v>7.8</v>
      </c>
      <c r="F83" s="161">
        <v>7.8</v>
      </c>
      <c r="G83" s="151">
        <v>1.4331664059611837E-2</v>
      </c>
      <c r="H83" s="151">
        <v>1.3321421999430427E-3</v>
      </c>
    </row>
    <row r="84" spans="2:8" x14ac:dyDescent="0.25">
      <c r="B84" s="147" t="s">
        <v>447</v>
      </c>
      <c r="C84" s="35"/>
      <c r="D84" s="161">
        <v>9.4</v>
      </c>
      <c r="E84" s="161">
        <v>9.6999999999999993</v>
      </c>
      <c r="F84" s="161">
        <v>9.6</v>
      </c>
      <c r="G84" s="151">
        <v>2.9638905124496073E-2</v>
      </c>
      <c r="H84" s="151">
        <v>-5.4863575853486557E-3</v>
      </c>
    </row>
    <row r="85" spans="2:8" x14ac:dyDescent="0.25">
      <c r="B85" s="147" t="s">
        <v>448</v>
      </c>
      <c r="C85" s="35"/>
      <c r="D85" s="161">
        <v>9.8000000000000007</v>
      </c>
      <c r="E85" s="161">
        <v>9.8000000000000007</v>
      </c>
      <c r="F85" s="161">
        <v>9.8000000000000007</v>
      </c>
      <c r="G85" s="151">
        <v>1.640066218169256E-3</v>
      </c>
      <c r="H85" s="151">
        <v>-1.9788403867906368E-3</v>
      </c>
    </row>
    <row r="86" spans="2:8" x14ac:dyDescent="0.25">
      <c r="B86" s="147" t="s">
        <v>449</v>
      </c>
      <c r="C86" s="35"/>
      <c r="D86" s="161">
        <v>10.9</v>
      </c>
      <c r="E86" s="161">
        <v>11</v>
      </c>
      <c r="F86" s="161">
        <v>10.8</v>
      </c>
      <c r="G86" s="151">
        <v>1.1496890325465747E-2</v>
      </c>
      <c r="H86" s="151">
        <v>-1.1891998978362905E-2</v>
      </c>
    </row>
    <row r="87" spans="2:8" x14ac:dyDescent="0.25">
      <c r="B87" s="147" t="s">
        <v>450</v>
      </c>
      <c r="C87" s="35"/>
      <c r="D87" s="161">
        <v>16.899999999999999</v>
      </c>
      <c r="E87" s="161">
        <v>17.5</v>
      </c>
      <c r="F87" s="161">
        <v>17.3</v>
      </c>
      <c r="G87" s="151">
        <v>3.451272618396084E-2</v>
      </c>
      <c r="H87" s="151">
        <v>-8.8860719540500011E-3</v>
      </c>
    </row>
    <row r="88" spans="2:8" x14ac:dyDescent="0.25">
      <c r="B88" s="147" t="s">
        <v>451</v>
      </c>
      <c r="C88" s="35"/>
      <c r="D88" s="161">
        <v>17.600000000000001</v>
      </c>
      <c r="E88" s="161">
        <v>17.899999999999999</v>
      </c>
      <c r="F88" s="161">
        <v>17.8</v>
      </c>
      <c r="G88" s="151">
        <v>1.418297096853216E-2</v>
      </c>
      <c r="H88" s="151">
        <v>-5.9845998197887162E-3</v>
      </c>
    </row>
    <row r="89" spans="2:8" x14ac:dyDescent="0.25">
      <c r="B89" s="147" t="s">
        <v>452</v>
      </c>
      <c r="C89" s="35"/>
      <c r="D89" s="161">
        <v>21.6</v>
      </c>
      <c r="E89" s="161">
        <v>21.8</v>
      </c>
      <c r="F89" s="161">
        <v>21.5</v>
      </c>
      <c r="G89" s="151">
        <v>1.0609124097978651E-2</v>
      </c>
      <c r="H89" s="151">
        <v>-1.2269685934079178E-2</v>
      </c>
    </row>
    <row r="90" spans="2:8" x14ac:dyDescent="0.25">
      <c r="B90" s="147" t="s">
        <v>453</v>
      </c>
      <c r="C90" s="35"/>
      <c r="D90" s="161">
        <v>14.7</v>
      </c>
      <c r="E90" s="161">
        <v>15.2</v>
      </c>
      <c r="F90" s="161">
        <v>14.8</v>
      </c>
      <c r="G90" s="151">
        <v>3.8179728669112345E-2</v>
      </c>
      <c r="H90" s="151">
        <v>-2.5201151298803959E-2</v>
      </c>
    </row>
    <row r="91" spans="2:8" x14ac:dyDescent="0.25">
      <c r="B91" s="147" t="s">
        <v>454</v>
      </c>
      <c r="C91" s="35"/>
      <c r="D91" s="161">
        <v>17.5</v>
      </c>
      <c r="E91" s="161">
        <v>17.8</v>
      </c>
      <c r="F91" s="161">
        <v>17.600000000000001</v>
      </c>
      <c r="G91" s="151">
        <v>1.7103228478676069E-2</v>
      </c>
      <c r="H91" s="151">
        <v>-6.3568571695812315E-3</v>
      </c>
    </row>
    <row r="92" spans="2:8" x14ac:dyDescent="0.25">
      <c r="B92" s="147" t="s">
        <v>455</v>
      </c>
      <c r="C92" s="35"/>
      <c r="D92" s="161">
        <v>26.6</v>
      </c>
      <c r="E92" s="161">
        <v>27.2</v>
      </c>
      <c r="F92" s="161">
        <v>27.1</v>
      </c>
      <c r="G92" s="151">
        <v>2.3350737375165131E-2</v>
      </c>
      <c r="H92" s="151">
        <v>-4.7432496927375389E-3</v>
      </c>
    </row>
    <row r="93" spans="2:8" x14ac:dyDescent="0.25">
      <c r="B93" s="147" t="s">
        <v>456</v>
      </c>
      <c r="C93" s="35"/>
      <c r="D93" s="161">
        <v>18.600000000000001</v>
      </c>
      <c r="E93" s="161">
        <v>18.899999999999999</v>
      </c>
      <c r="F93" s="161">
        <v>18.600000000000001</v>
      </c>
      <c r="G93" s="151">
        <v>1.5789002173026478E-2</v>
      </c>
      <c r="H93" s="151">
        <v>-1.4340436112870614E-2</v>
      </c>
    </row>
    <row r="94" spans="2:8" x14ac:dyDescent="0.25">
      <c r="B94" s="147" t="s">
        <v>457</v>
      </c>
      <c r="C94" s="35"/>
      <c r="D94" s="161">
        <v>18</v>
      </c>
      <c r="E94" s="161">
        <v>17.899999999999999</v>
      </c>
      <c r="F94" s="161">
        <v>17.8</v>
      </c>
      <c r="G94" s="151">
        <v>-6.2815882131973533E-3</v>
      </c>
      <c r="H94" s="151">
        <v>-6.2773695683044917E-3</v>
      </c>
    </row>
    <row r="95" spans="2:8" x14ac:dyDescent="0.25">
      <c r="B95" s="147" t="s">
        <v>458</v>
      </c>
      <c r="C95" s="35"/>
      <c r="D95" s="161">
        <v>33</v>
      </c>
      <c r="E95" s="161">
        <v>33.799999999999997</v>
      </c>
      <c r="F95" s="161">
        <v>33.700000000000003</v>
      </c>
      <c r="G95" s="151">
        <v>2.5408192395770746E-2</v>
      </c>
      <c r="H95" s="151">
        <v>-4.6431078300451789E-3</v>
      </c>
    </row>
    <row r="96" spans="2:8" x14ac:dyDescent="0.25">
      <c r="B96" s="147" t="s">
        <v>459</v>
      </c>
      <c r="C96" s="35"/>
      <c r="D96" s="161">
        <v>19</v>
      </c>
      <c r="E96" s="161">
        <v>19.399999999999999</v>
      </c>
      <c r="F96" s="161" t="s">
        <v>45</v>
      </c>
      <c r="G96" s="151">
        <v>1.900555179521235E-2</v>
      </c>
      <c r="H96" s="151" t="s">
        <v>45</v>
      </c>
    </row>
    <row r="97" spans="1:17" x14ac:dyDescent="0.25">
      <c r="B97" s="147" t="s">
        <v>460</v>
      </c>
      <c r="C97" s="35"/>
      <c r="D97" s="161">
        <v>24.5</v>
      </c>
      <c r="E97" s="161" t="s">
        <v>45</v>
      </c>
      <c r="F97" s="161" t="s">
        <v>45</v>
      </c>
      <c r="G97" s="151" t="s">
        <v>45</v>
      </c>
      <c r="H97" s="151" t="s">
        <v>45</v>
      </c>
    </row>
    <row r="98" spans="1:17" x14ac:dyDescent="0.25">
      <c r="A98" s="153"/>
      <c r="B98" s="154"/>
      <c r="C98" s="155"/>
      <c r="D98" s="156"/>
      <c r="E98" s="156"/>
      <c r="F98" s="154"/>
      <c r="G98" s="156"/>
      <c r="H98" s="156"/>
    </row>
    <row r="99" spans="1:17" s="1" customFormat="1" ht="14.25" customHeight="1" x14ac:dyDescent="0.25">
      <c r="A99" s="157">
        <v>1</v>
      </c>
      <c r="B99" s="1" t="s">
        <v>463</v>
      </c>
      <c r="K99" s="84">
        <v>350</v>
      </c>
    </row>
    <row r="102" spans="1:17" s="1" customFormat="1" ht="13.5" customHeight="1" x14ac:dyDescent="0.2">
      <c r="A102" s="126" t="s">
        <v>466</v>
      </c>
      <c r="B102" s="126"/>
      <c r="C102" s="126"/>
      <c r="D102" s="126"/>
      <c r="E102" s="126"/>
      <c r="F102" s="126"/>
      <c r="G102" s="126"/>
      <c r="H102" s="126"/>
      <c r="K102" s="1">
        <v>346</v>
      </c>
      <c r="L102" s="1">
        <v>324</v>
      </c>
      <c r="M102" s="1">
        <v>329</v>
      </c>
    </row>
    <row r="103" spans="1:17" s="1" customFormat="1" ht="12.75" x14ac:dyDescent="0.2">
      <c r="B103" s="164"/>
      <c r="C103" s="164"/>
      <c r="D103" s="165"/>
      <c r="E103" s="165"/>
      <c r="F103" s="165"/>
      <c r="G103" s="165"/>
      <c r="H103" s="165"/>
    </row>
    <row r="104" spans="1:17" ht="17.850000000000001" customHeight="1" x14ac:dyDescent="0.35">
      <c r="A104" s="46" t="s">
        <v>408</v>
      </c>
      <c r="B104" s="46"/>
      <c r="C104" s="46"/>
      <c r="D104" s="46" t="s">
        <v>409</v>
      </c>
      <c r="E104" s="46"/>
      <c r="F104" s="46"/>
      <c r="G104" s="46" t="s">
        <v>410</v>
      </c>
      <c r="H104" s="46"/>
      <c r="K104" s="84">
        <v>347</v>
      </c>
      <c r="L104" s="84">
        <v>338</v>
      </c>
      <c r="M104" s="84">
        <v>339</v>
      </c>
    </row>
    <row r="105" spans="1:17" ht="17.25" customHeight="1" x14ac:dyDescent="0.25">
      <c r="A105" s="52"/>
      <c r="B105" s="52"/>
      <c r="C105" s="52"/>
      <c r="D105" s="146" t="s">
        <v>412</v>
      </c>
      <c r="E105" s="146" t="s">
        <v>413</v>
      </c>
      <c r="F105" s="146" t="s">
        <v>414</v>
      </c>
      <c r="G105" s="146" t="s">
        <v>415</v>
      </c>
      <c r="H105" s="146" t="s">
        <v>416</v>
      </c>
      <c r="K105" s="84">
        <v>340</v>
      </c>
      <c r="L105" s="84">
        <v>341</v>
      </c>
      <c r="M105" s="84">
        <v>342</v>
      </c>
      <c r="N105" s="84">
        <v>343</v>
      </c>
      <c r="O105" s="84">
        <v>344</v>
      </c>
      <c r="P105" s="84">
        <v>345</v>
      </c>
      <c r="Q105" s="84">
        <v>348</v>
      </c>
    </row>
    <row r="106" spans="1:17" x14ac:dyDescent="0.25">
      <c r="B106" s="147" t="s">
        <v>418</v>
      </c>
      <c r="C106" s="148"/>
      <c r="D106" s="161">
        <v>4.2</v>
      </c>
      <c r="E106" s="161">
        <v>4.5999999999999996</v>
      </c>
      <c r="F106" s="161">
        <v>4.5999999999999996</v>
      </c>
      <c r="G106" s="151">
        <v>9.7638148667304803E-2</v>
      </c>
      <c r="H106" s="151">
        <v>-3.1202331551258844E-3</v>
      </c>
    </row>
    <row r="107" spans="1:17" x14ac:dyDescent="0.25">
      <c r="B107" s="147" t="s">
        <v>420</v>
      </c>
      <c r="C107" s="148"/>
      <c r="D107" s="161">
        <v>4.5999999999999996</v>
      </c>
      <c r="E107" s="161">
        <v>4.9000000000000004</v>
      </c>
      <c r="F107" s="161">
        <v>4.9000000000000004</v>
      </c>
      <c r="G107" s="151">
        <v>6.3332291604192514E-2</v>
      </c>
      <c r="H107" s="151">
        <v>-6.0353357263930318E-3</v>
      </c>
    </row>
    <row r="108" spans="1:17" x14ac:dyDescent="0.25">
      <c r="B108" s="147" t="s">
        <v>422</v>
      </c>
      <c r="C108" s="148"/>
      <c r="D108" s="161">
        <v>5.2</v>
      </c>
      <c r="E108" s="161">
        <v>5.4</v>
      </c>
      <c r="F108" s="161">
        <v>5.4</v>
      </c>
      <c r="G108" s="151">
        <v>3.5795564120738144E-2</v>
      </c>
      <c r="H108" s="151">
        <v>2.70223328757635E-3</v>
      </c>
    </row>
    <row r="109" spans="1:17" x14ac:dyDescent="0.25">
      <c r="B109" s="147" t="s">
        <v>423</v>
      </c>
      <c r="C109" s="148"/>
      <c r="D109" s="161">
        <v>5.5</v>
      </c>
      <c r="E109" s="161">
        <v>5.9</v>
      </c>
      <c r="F109" s="161">
        <v>5.8</v>
      </c>
      <c r="G109" s="151">
        <v>5.675300132732719E-2</v>
      </c>
      <c r="H109" s="151">
        <v>-1.3378491872215403E-2</v>
      </c>
    </row>
    <row r="110" spans="1:17" x14ac:dyDescent="0.25">
      <c r="B110" s="147" t="s">
        <v>424</v>
      </c>
      <c r="C110" s="148"/>
      <c r="D110" s="161">
        <v>6</v>
      </c>
      <c r="E110" s="161">
        <v>6.2</v>
      </c>
      <c r="F110" s="161">
        <v>6</v>
      </c>
      <c r="G110" s="151">
        <v>3.8734053230683685E-2</v>
      </c>
      <c r="H110" s="151">
        <v>-3.1466459104354971E-2</v>
      </c>
    </row>
    <row r="111" spans="1:17" x14ac:dyDescent="0.25">
      <c r="B111" s="147" t="s">
        <v>425</v>
      </c>
      <c r="C111" s="148"/>
      <c r="D111" s="161">
        <v>5.0999999999999996</v>
      </c>
      <c r="E111" s="161">
        <v>5.2</v>
      </c>
      <c r="F111" s="161">
        <v>5.0999999999999996</v>
      </c>
      <c r="G111" s="151">
        <v>8.488682367444822E-3</v>
      </c>
      <c r="H111" s="151">
        <v>-1.0747625508644276E-2</v>
      </c>
    </row>
    <row r="112" spans="1:17" x14ac:dyDescent="0.25">
      <c r="B112" s="147" t="s">
        <v>426</v>
      </c>
      <c r="C112" s="148"/>
      <c r="D112" s="161">
        <v>5.7</v>
      </c>
      <c r="E112" s="161">
        <v>5.9</v>
      </c>
      <c r="F112" s="161">
        <v>5.8</v>
      </c>
      <c r="G112" s="151">
        <v>2.4316365345484314E-2</v>
      </c>
      <c r="H112" s="151">
        <v>-1.5730627796850305E-2</v>
      </c>
    </row>
    <row r="113" spans="2:8" x14ac:dyDescent="0.25">
      <c r="B113" s="147" t="s">
        <v>427</v>
      </c>
      <c r="C113" s="148"/>
      <c r="D113" s="161">
        <v>6.7</v>
      </c>
      <c r="E113" s="161">
        <v>6.8</v>
      </c>
      <c r="F113" s="161">
        <v>6.7</v>
      </c>
      <c r="G113" s="151">
        <v>2.0866742556957307E-2</v>
      </c>
      <c r="H113" s="151">
        <v>-1.2888498844399465E-2</v>
      </c>
    </row>
    <row r="114" spans="2:8" x14ac:dyDescent="0.25">
      <c r="B114" s="147" t="s">
        <v>428</v>
      </c>
      <c r="C114" s="148"/>
      <c r="D114" s="161">
        <v>5.5</v>
      </c>
      <c r="E114" s="161">
        <v>5.4</v>
      </c>
      <c r="F114" s="161">
        <v>5.4</v>
      </c>
      <c r="G114" s="151">
        <v>-5.339167219842289E-3</v>
      </c>
      <c r="H114" s="151">
        <v>-1.278247040022662E-2</v>
      </c>
    </row>
    <row r="115" spans="2:8" x14ac:dyDescent="0.25">
      <c r="B115" s="147" t="s">
        <v>429</v>
      </c>
      <c r="C115" s="148"/>
      <c r="D115" s="161">
        <v>4.2</v>
      </c>
      <c r="E115" s="161">
        <v>4.4000000000000004</v>
      </c>
      <c r="F115" s="161">
        <v>4.3</v>
      </c>
      <c r="G115" s="151">
        <v>3.7687514304913572E-2</v>
      </c>
      <c r="H115" s="151">
        <v>-2.2772330519772566E-2</v>
      </c>
    </row>
    <row r="116" spans="2:8" x14ac:dyDescent="0.25">
      <c r="B116" s="147" t="s">
        <v>430</v>
      </c>
      <c r="C116" s="35"/>
      <c r="D116" s="161">
        <v>4.2</v>
      </c>
      <c r="E116" s="161">
        <v>4.2</v>
      </c>
      <c r="F116" s="161">
        <v>4.2</v>
      </c>
      <c r="G116" s="151">
        <v>-1.3550069924955777E-3</v>
      </c>
      <c r="H116" s="151">
        <v>-9.002645385069119E-3</v>
      </c>
    </row>
    <row r="117" spans="2:8" x14ac:dyDescent="0.25">
      <c r="B117" s="147" t="s">
        <v>431</v>
      </c>
      <c r="C117" s="35"/>
      <c r="D117" s="161">
        <v>5.3</v>
      </c>
      <c r="E117" s="161">
        <v>5.2</v>
      </c>
      <c r="F117" s="161">
        <v>5.2</v>
      </c>
      <c r="G117" s="151">
        <v>-1.2856163864511938E-3</v>
      </c>
      <c r="H117" s="151">
        <v>-1.5580486921475956E-2</v>
      </c>
    </row>
    <row r="118" spans="2:8" x14ac:dyDescent="0.25">
      <c r="B118" s="147" t="s">
        <v>432</v>
      </c>
      <c r="C118" s="35"/>
      <c r="D118" s="161">
        <v>4.8</v>
      </c>
      <c r="E118" s="161">
        <v>4.8</v>
      </c>
      <c r="F118" s="161">
        <v>4.7</v>
      </c>
      <c r="G118" s="151">
        <v>-3.6473366835599874E-3</v>
      </c>
      <c r="H118" s="151">
        <v>-1.7378292743855051E-2</v>
      </c>
    </row>
    <row r="119" spans="2:8" x14ac:dyDescent="0.25">
      <c r="B119" s="147" t="s">
        <v>433</v>
      </c>
      <c r="C119" s="162"/>
      <c r="D119" s="161">
        <v>5.4</v>
      </c>
      <c r="E119" s="161">
        <v>5.5</v>
      </c>
      <c r="F119" s="161">
        <v>5.4</v>
      </c>
      <c r="G119" s="151">
        <v>1.3980760140014814E-2</v>
      </c>
      <c r="H119" s="151">
        <v>-1.6271043986121225E-2</v>
      </c>
    </row>
    <row r="120" spans="2:8" x14ac:dyDescent="0.25">
      <c r="B120" s="147" t="s">
        <v>434</v>
      </c>
      <c r="C120" s="35"/>
      <c r="D120" s="161">
        <v>5.5</v>
      </c>
      <c r="E120" s="161">
        <v>5.6</v>
      </c>
      <c r="F120" s="161">
        <v>5.5</v>
      </c>
      <c r="G120" s="151">
        <v>1.9554364640199884E-2</v>
      </c>
      <c r="H120" s="151">
        <v>-2.0443275066237887E-2</v>
      </c>
    </row>
    <row r="121" spans="2:8" x14ac:dyDescent="0.25">
      <c r="B121" s="147" t="s">
        <v>435</v>
      </c>
      <c r="C121" s="35"/>
      <c r="D121" s="161">
        <v>6.1</v>
      </c>
      <c r="E121" s="161">
        <v>6</v>
      </c>
      <c r="F121" s="161">
        <v>6</v>
      </c>
      <c r="G121" s="151">
        <v>-8.8647846189771062E-4</v>
      </c>
      <c r="H121" s="151">
        <v>-1.0276942218671703E-2</v>
      </c>
    </row>
    <row r="122" spans="2:8" x14ac:dyDescent="0.25">
      <c r="B122" s="147" t="s">
        <v>436</v>
      </c>
      <c r="C122" s="35"/>
      <c r="D122" s="161">
        <v>6.7</v>
      </c>
      <c r="E122" s="161">
        <v>6.7</v>
      </c>
      <c r="F122" s="161">
        <v>6.7</v>
      </c>
      <c r="G122" s="151">
        <v>9.3963988186354097E-3</v>
      </c>
      <c r="H122" s="151">
        <v>-2.8818389500462338E-3</v>
      </c>
    </row>
    <row r="123" spans="2:8" x14ac:dyDescent="0.25">
      <c r="B123" s="147" t="s">
        <v>437</v>
      </c>
      <c r="C123" s="35"/>
      <c r="D123" s="161">
        <v>5.7</v>
      </c>
      <c r="E123" s="161">
        <v>5.6</v>
      </c>
      <c r="F123" s="161">
        <v>5.6</v>
      </c>
      <c r="G123" s="151">
        <v>-1.5855293256076597E-2</v>
      </c>
      <c r="H123" s="151">
        <v>-9.7865475781556688E-3</v>
      </c>
    </row>
    <row r="124" spans="2:8" x14ac:dyDescent="0.25">
      <c r="B124" s="147" t="s">
        <v>438</v>
      </c>
      <c r="C124" s="35"/>
      <c r="D124" s="161">
        <v>6.4</v>
      </c>
      <c r="E124" s="161">
        <v>6.5</v>
      </c>
      <c r="F124" s="161">
        <v>6.4</v>
      </c>
      <c r="G124" s="151">
        <v>1.0346857532545162E-2</v>
      </c>
      <c r="H124" s="151">
        <v>-1.4985590415337979E-2</v>
      </c>
    </row>
    <row r="125" spans="2:8" x14ac:dyDescent="0.25">
      <c r="B125" s="147" t="s">
        <v>439</v>
      </c>
      <c r="C125" s="35"/>
      <c r="D125" s="161">
        <v>6.2</v>
      </c>
      <c r="E125" s="161">
        <v>6.2</v>
      </c>
      <c r="F125" s="161">
        <v>6.1</v>
      </c>
      <c r="G125" s="151">
        <v>-4.9222290972016358E-3</v>
      </c>
      <c r="H125" s="151">
        <v>-1.0730159105749704E-2</v>
      </c>
    </row>
    <row r="126" spans="2:8" x14ac:dyDescent="0.25">
      <c r="B126" s="147" t="s">
        <v>440</v>
      </c>
      <c r="C126" s="35"/>
      <c r="D126" s="161">
        <v>6.1</v>
      </c>
      <c r="E126" s="161">
        <v>6</v>
      </c>
      <c r="F126" s="161">
        <v>6</v>
      </c>
      <c r="G126" s="151">
        <v>-7.6079673408804283E-3</v>
      </c>
      <c r="H126" s="151">
        <v>-2.2178848704691445E-3</v>
      </c>
    </row>
    <row r="127" spans="2:8" x14ac:dyDescent="0.25">
      <c r="B127" s="147" t="s">
        <v>441</v>
      </c>
      <c r="C127" s="35"/>
      <c r="D127" s="161">
        <v>5.4</v>
      </c>
      <c r="E127" s="161">
        <v>5.6</v>
      </c>
      <c r="F127" s="161">
        <v>5.4</v>
      </c>
      <c r="G127" s="151">
        <v>3.779232566234314E-2</v>
      </c>
      <c r="H127" s="151">
        <v>-3.2587448797396279E-2</v>
      </c>
    </row>
    <row r="128" spans="2:8" x14ac:dyDescent="0.25">
      <c r="B128" s="147" t="s">
        <v>442</v>
      </c>
      <c r="C128" s="35"/>
      <c r="D128" s="161">
        <v>5.3</v>
      </c>
      <c r="E128" s="161">
        <v>5.3</v>
      </c>
      <c r="F128" s="161">
        <v>5.2</v>
      </c>
      <c r="G128" s="151">
        <v>2.604309193190657E-3</v>
      </c>
      <c r="H128" s="151">
        <v>-8.5241703397115343E-3</v>
      </c>
    </row>
    <row r="129" spans="2:8" x14ac:dyDescent="0.25">
      <c r="B129" s="147" t="s">
        <v>443</v>
      </c>
      <c r="C129" s="35"/>
      <c r="D129" s="161">
        <v>5</v>
      </c>
      <c r="E129" s="161">
        <v>5</v>
      </c>
      <c r="F129" s="161">
        <v>4.9000000000000004</v>
      </c>
      <c r="G129" s="151">
        <v>2.1554274717570099E-3</v>
      </c>
      <c r="H129" s="151">
        <v>-1.1840140349090311E-2</v>
      </c>
    </row>
    <row r="130" spans="2:8" x14ac:dyDescent="0.25">
      <c r="B130" s="147" t="s">
        <v>444</v>
      </c>
      <c r="C130" s="35"/>
      <c r="D130" s="161">
        <v>2.2000000000000002</v>
      </c>
      <c r="E130" s="161">
        <v>2.2000000000000002</v>
      </c>
      <c r="F130" s="161">
        <v>2.2000000000000002</v>
      </c>
      <c r="G130" s="151">
        <v>5.3542597873557085E-4</v>
      </c>
      <c r="H130" s="151">
        <v>-1.7892893262787424E-2</v>
      </c>
    </row>
    <row r="131" spans="2:8" x14ac:dyDescent="0.25">
      <c r="B131" s="147" t="s">
        <v>445</v>
      </c>
      <c r="C131" s="35"/>
      <c r="D131" s="161">
        <v>2.2000000000000002</v>
      </c>
      <c r="E131" s="161">
        <v>2.2000000000000002</v>
      </c>
      <c r="F131" s="161">
        <v>2.2000000000000002</v>
      </c>
      <c r="G131" s="151">
        <v>8.386768403969791E-3</v>
      </c>
      <c r="H131" s="151">
        <v>-1.5286472494801306E-2</v>
      </c>
    </row>
    <row r="132" spans="2:8" x14ac:dyDescent="0.25">
      <c r="B132" s="147" t="s">
        <v>446</v>
      </c>
      <c r="C132" s="35"/>
      <c r="D132" s="161">
        <v>2.9</v>
      </c>
      <c r="E132" s="161">
        <v>2.9</v>
      </c>
      <c r="F132" s="161">
        <v>2.9</v>
      </c>
      <c r="G132" s="151">
        <v>8.866652722553825E-3</v>
      </c>
      <c r="H132" s="151">
        <v>-6.689499818949507E-3</v>
      </c>
    </row>
    <row r="133" spans="2:8" x14ac:dyDescent="0.25">
      <c r="B133" s="147" t="s">
        <v>447</v>
      </c>
      <c r="C133" s="35"/>
      <c r="D133" s="161">
        <v>4.0999999999999996</v>
      </c>
      <c r="E133" s="161">
        <v>4.2</v>
      </c>
      <c r="F133" s="161">
        <v>4.0999999999999996</v>
      </c>
      <c r="G133" s="151">
        <v>2.9069574933715536E-2</v>
      </c>
      <c r="H133" s="151">
        <v>-1.7145529866494758E-2</v>
      </c>
    </row>
    <row r="134" spans="2:8" x14ac:dyDescent="0.25">
      <c r="B134" s="147" t="s">
        <v>448</v>
      </c>
      <c r="C134" s="35"/>
      <c r="D134" s="161">
        <v>4.9000000000000004</v>
      </c>
      <c r="E134" s="161">
        <v>4.9000000000000004</v>
      </c>
      <c r="F134" s="161">
        <v>4.8</v>
      </c>
      <c r="G134" s="151">
        <v>-3.2908138143012966E-3</v>
      </c>
      <c r="H134" s="151">
        <v>-5.2127999628855948E-3</v>
      </c>
    </row>
    <row r="135" spans="2:8" x14ac:dyDescent="0.25">
      <c r="B135" s="147" t="s">
        <v>449</v>
      </c>
      <c r="C135" s="35"/>
      <c r="D135" s="161">
        <v>5.6</v>
      </c>
      <c r="E135" s="161">
        <v>5.6</v>
      </c>
      <c r="F135" s="161">
        <v>5.5</v>
      </c>
      <c r="G135" s="151">
        <v>9.6061923478816258E-3</v>
      </c>
      <c r="H135" s="151">
        <v>-2.1842787760064097E-2</v>
      </c>
    </row>
    <row r="136" spans="2:8" x14ac:dyDescent="0.25">
      <c r="B136" s="147" t="s">
        <v>450</v>
      </c>
      <c r="C136" s="35"/>
      <c r="D136" s="161">
        <v>8.3000000000000007</v>
      </c>
      <c r="E136" s="161">
        <v>8.5</v>
      </c>
      <c r="F136" s="161">
        <v>8.4</v>
      </c>
      <c r="G136" s="151">
        <v>2.3755910347070808E-2</v>
      </c>
      <c r="H136" s="151">
        <v>-2.120392494956802E-2</v>
      </c>
    </row>
    <row r="137" spans="2:8" x14ac:dyDescent="0.25">
      <c r="B137" s="147" t="s">
        <v>451</v>
      </c>
      <c r="C137" s="35"/>
      <c r="D137" s="161">
        <v>7.8</v>
      </c>
      <c r="E137" s="161">
        <v>7.9</v>
      </c>
      <c r="F137" s="161">
        <v>7.8</v>
      </c>
      <c r="G137" s="151">
        <v>1.4639828907679897E-2</v>
      </c>
      <c r="H137" s="151">
        <v>-1.408698271127018E-2</v>
      </c>
    </row>
    <row r="138" spans="2:8" x14ac:dyDescent="0.25">
      <c r="B138" s="147" t="s">
        <v>452</v>
      </c>
      <c r="C138" s="35"/>
      <c r="D138" s="161">
        <v>10.199999999999999</v>
      </c>
      <c r="E138" s="161">
        <v>10.3</v>
      </c>
      <c r="F138" s="161">
        <v>10</v>
      </c>
      <c r="G138" s="151">
        <v>9.4003470721850668E-3</v>
      </c>
      <c r="H138" s="151">
        <v>-2.949752256253857E-2</v>
      </c>
    </row>
    <row r="139" spans="2:8" x14ac:dyDescent="0.25">
      <c r="B139" s="147" t="s">
        <v>453</v>
      </c>
      <c r="C139" s="35"/>
      <c r="D139" s="161">
        <v>7</v>
      </c>
      <c r="E139" s="161">
        <v>7.3</v>
      </c>
      <c r="F139" s="161">
        <v>6.9</v>
      </c>
      <c r="G139" s="151">
        <v>4.4891821467569315E-2</v>
      </c>
      <c r="H139" s="151">
        <v>-5.56379388106224E-2</v>
      </c>
    </row>
    <row r="140" spans="2:8" x14ac:dyDescent="0.25">
      <c r="B140" s="147" t="s">
        <v>454</v>
      </c>
      <c r="C140" s="35"/>
      <c r="D140" s="161">
        <v>8.8000000000000007</v>
      </c>
      <c r="E140" s="161">
        <v>9</v>
      </c>
      <c r="F140" s="161">
        <v>8.9</v>
      </c>
      <c r="G140" s="151">
        <v>1.247569497694534E-2</v>
      </c>
      <c r="H140" s="151">
        <v>-1.0526198686998778E-2</v>
      </c>
    </row>
    <row r="141" spans="2:8" x14ac:dyDescent="0.25">
      <c r="B141" s="147" t="s">
        <v>455</v>
      </c>
      <c r="C141" s="35"/>
      <c r="D141" s="161">
        <v>12.2</v>
      </c>
      <c r="E141" s="161">
        <v>12.5</v>
      </c>
      <c r="F141" s="161">
        <v>12.4</v>
      </c>
      <c r="G141" s="151">
        <v>2.2098556409855474E-2</v>
      </c>
      <c r="H141" s="151">
        <v>-1.2585716755585508E-2</v>
      </c>
    </row>
    <row r="142" spans="2:8" x14ac:dyDescent="0.25">
      <c r="B142" s="147" t="s">
        <v>456</v>
      </c>
      <c r="C142" s="35"/>
      <c r="D142" s="161">
        <v>9.8000000000000007</v>
      </c>
      <c r="E142" s="161">
        <v>9.9</v>
      </c>
      <c r="F142" s="161">
        <v>9.6</v>
      </c>
      <c r="G142" s="151">
        <v>5.6707094357082433E-3</v>
      </c>
      <c r="H142" s="151">
        <v>-2.8782814701780901E-2</v>
      </c>
    </row>
    <row r="143" spans="2:8" x14ac:dyDescent="0.25">
      <c r="B143" s="147" t="s">
        <v>457</v>
      </c>
      <c r="C143" s="35"/>
      <c r="D143" s="161">
        <v>9.1999999999999993</v>
      </c>
      <c r="E143" s="161">
        <v>8.9</v>
      </c>
      <c r="F143" s="161">
        <v>8.8000000000000007</v>
      </c>
      <c r="G143" s="151">
        <v>-2.767242055749175E-2</v>
      </c>
      <c r="H143" s="151">
        <v>-2.0361956892559041E-2</v>
      </c>
    </row>
    <row r="144" spans="2:8" x14ac:dyDescent="0.25">
      <c r="B144" s="147" t="s">
        <v>458</v>
      </c>
      <c r="C144" s="35"/>
      <c r="D144" s="161">
        <v>12.9</v>
      </c>
      <c r="E144" s="161">
        <v>13</v>
      </c>
      <c r="F144" s="161">
        <v>12.6</v>
      </c>
      <c r="G144" s="151">
        <v>1.1491949160062909E-2</v>
      </c>
      <c r="H144" s="151">
        <v>-2.873325002457483E-2</v>
      </c>
    </row>
    <row r="145" spans="1:17" x14ac:dyDescent="0.25">
      <c r="B145" s="147" t="s">
        <v>459</v>
      </c>
      <c r="C145" s="35"/>
      <c r="D145" s="161">
        <v>8.9</v>
      </c>
      <c r="E145" s="161">
        <v>8.9</v>
      </c>
      <c r="F145" s="161" t="s">
        <v>45</v>
      </c>
      <c r="G145" s="151">
        <v>4.6927265298046805E-3</v>
      </c>
      <c r="H145" s="151" t="s">
        <v>45</v>
      </c>
    </row>
    <row r="146" spans="1:17" x14ac:dyDescent="0.25">
      <c r="B146" s="147" t="s">
        <v>460</v>
      </c>
      <c r="C146" s="35"/>
      <c r="D146" s="161">
        <v>9.1</v>
      </c>
      <c r="E146" s="161" t="s">
        <v>45</v>
      </c>
      <c r="F146" s="161" t="s">
        <v>45</v>
      </c>
      <c r="G146" s="151" t="s">
        <v>45</v>
      </c>
      <c r="H146" s="151" t="s">
        <v>45</v>
      </c>
    </row>
    <row r="147" spans="1:17" x14ac:dyDescent="0.25">
      <c r="A147" s="153"/>
      <c r="B147" s="154"/>
      <c r="C147" s="155"/>
      <c r="D147" s="156"/>
      <c r="E147" s="156"/>
      <c r="F147" s="154"/>
      <c r="G147" s="156"/>
      <c r="H147" s="156"/>
    </row>
    <row r="148" spans="1:17" s="1" customFormat="1" ht="15" customHeight="1" x14ac:dyDescent="0.2">
      <c r="A148" s="157">
        <v>1</v>
      </c>
      <c r="B148" s="166" t="s">
        <v>463</v>
      </c>
      <c r="C148" s="166"/>
      <c r="D148" s="166"/>
      <c r="E148" s="166"/>
      <c r="F148" s="166"/>
      <c r="G148" s="166"/>
      <c r="H148" s="166"/>
      <c r="K148" s="1">
        <v>350</v>
      </c>
    </row>
    <row r="149" spans="1:17" ht="29.25" customHeight="1" x14ac:dyDescent="0.25">
      <c r="B149" s="6" t="s">
        <v>467</v>
      </c>
      <c r="C149" s="6"/>
      <c r="D149" s="6"/>
      <c r="E149" s="6"/>
      <c r="F149" s="6"/>
      <c r="G149" s="6"/>
      <c r="H149" s="6"/>
      <c r="K149" s="84">
        <v>362</v>
      </c>
    </row>
    <row r="150" spans="1:17" ht="27" customHeight="1" x14ac:dyDescent="0.25">
      <c r="B150" s="125" t="s">
        <v>468</v>
      </c>
      <c r="C150" s="125"/>
      <c r="D150" s="125"/>
      <c r="E150" s="125"/>
      <c r="F150" s="125"/>
      <c r="G150" s="125"/>
      <c r="H150" s="125"/>
      <c r="K150" s="84">
        <v>354</v>
      </c>
    </row>
    <row r="151" spans="1:17" x14ac:dyDescent="0.25">
      <c r="C151" s="1"/>
      <c r="D151" s="36"/>
      <c r="E151" s="36"/>
      <c r="F151" s="36"/>
      <c r="G151" s="36"/>
      <c r="H151" s="36"/>
    </row>
    <row r="152" spans="1:17" x14ac:dyDescent="0.25">
      <c r="C152" s="36"/>
      <c r="D152" s="36"/>
      <c r="E152" s="36"/>
      <c r="F152" s="36"/>
      <c r="G152" s="36"/>
      <c r="H152" s="36"/>
    </row>
    <row r="153" spans="1:17" s="1" customFormat="1" ht="13.5" customHeight="1" x14ac:dyDescent="0.2">
      <c r="A153" s="126" t="s">
        <v>421</v>
      </c>
      <c r="B153" s="126"/>
      <c r="C153" s="126"/>
      <c r="D153" s="126"/>
      <c r="E153" s="126"/>
      <c r="F153" s="126"/>
      <c r="G153" s="126"/>
      <c r="H153" s="126"/>
      <c r="K153" s="1">
        <v>346</v>
      </c>
      <c r="L153" s="1">
        <v>324</v>
      </c>
      <c r="M153" s="1">
        <v>328</v>
      </c>
    </row>
    <row r="154" spans="1:17" s="1" customFormat="1" ht="12.75" x14ac:dyDescent="0.2">
      <c r="B154" s="164"/>
      <c r="C154" s="164"/>
      <c r="D154" s="164"/>
      <c r="E154" s="164"/>
      <c r="F154" s="164"/>
      <c r="G154" s="164"/>
      <c r="H154" s="164"/>
    </row>
    <row r="155" spans="1:17" ht="17.850000000000001" customHeight="1" x14ac:dyDescent="0.35">
      <c r="A155" s="46" t="s">
        <v>408</v>
      </c>
      <c r="B155" s="46"/>
      <c r="C155" s="46"/>
      <c r="D155" s="46" t="s">
        <v>409</v>
      </c>
      <c r="E155" s="46"/>
      <c r="F155" s="46"/>
      <c r="G155" s="46" t="s">
        <v>410</v>
      </c>
      <c r="H155" s="46"/>
      <c r="K155" s="84">
        <v>347</v>
      </c>
      <c r="L155" s="84">
        <v>338</v>
      </c>
      <c r="M155" s="84">
        <v>339</v>
      </c>
    </row>
    <row r="156" spans="1:17" ht="17.25" customHeight="1" x14ac:dyDescent="0.25">
      <c r="A156" s="52"/>
      <c r="B156" s="52"/>
      <c r="C156" s="52"/>
      <c r="D156" s="146" t="s">
        <v>412</v>
      </c>
      <c r="E156" s="146" t="s">
        <v>413</v>
      </c>
      <c r="F156" s="146" t="s">
        <v>414</v>
      </c>
      <c r="G156" s="146" t="s">
        <v>415</v>
      </c>
      <c r="H156" s="146" t="s">
        <v>416</v>
      </c>
      <c r="K156" s="84">
        <v>340</v>
      </c>
      <c r="L156" s="84">
        <v>341</v>
      </c>
      <c r="M156" s="84">
        <v>342</v>
      </c>
      <c r="N156" s="84">
        <v>343</v>
      </c>
      <c r="O156" s="84">
        <v>344</v>
      </c>
      <c r="P156" s="84">
        <v>345</v>
      </c>
      <c r="Q156" s="84">
        <v>348</v>
      </c>
    </row>
    <row r="157" spans="1:17" x14ac:dyDescent="0.25">
      <c r="B157" s="147" t="s">
        <v>418</v>
      </c>
      <c r="C157" s="148"/>
      <c r="D157" s="161">
        <v>3.4</v>
      </c>
      <c r="E157" s="161">
        <v>6</v>
      </c>
      <c r="F157" s="161">
        <v>6</v>
      </c>
      <c r="G157" s="151">
        <v>0.76302628712896237</v>
      </c>
      <c r="H157" s="151">
        <v>0</v>
      </c>
    </row>
    <row r="158" spans="1:17" x14ac:dyDescent="0.25">
      <c r="B158" s="147" t="s">
        <v>420</v>
      </c>
      <c r="C158" s="148"/>
      <c r="D158" s="161">
        <v>3.4</v>
      </c>
      <c r="E158" s="161">
        <v>3.5</v>
      </c>
      <c r="F158" s="161">
        <v>3.5</v>
      </c>
      <c r="G158" s="151">
        <v>4.7673765368075216E-2</v>
      </c>
      <c r="H158" s="151">
        <v>3.4487200690869191E-3</v>
      </c>
    </row>
    <row r="159" spans="1:17" x14ac:dyDescent="0.25">
      <c r="B159" s="147" t="s">
        <v>422</v>
      </c>
      <c r="C159" s="148"/>
      <c r="D159" s="161">
        <v>4.5999999999999996</v>
      </c>
      <c r="E159" s="161">
        <v>5.8</v>
      </c>
      <c r="F159" s="161">
        <v>5.9</v>
      </c>
      <c r="G159" s="151">
        <v>0.25971008133124363</v>
      </c>
      <c r="H159" s="151">
        <v>2.0785224713484318E-3</v>
      </c>
    </row>
    <row r="160" spans="1:17" x14ac:dyDescent="0.25">
      <c r="B160" s="147" t="s">
        <v>423</v>
      </c>
      <c r="C160" s="148"/>
      <c r="D160" s="161">
        <v>6.2</v>
      </c>
      <c r="E160" s="161">
        <v>7.8</v>
      </c>
      <c r="F160" s="161">
        <v>7.8</v>
      </c>
      <c r="G160" s="151">
        <v>0.25332006642937999</v>
      </c>
      <c r="H160" s="151">
        <v>4.6429246068691032E-3</v>
      </c>
    </row>
    <row r="161" spans="2:8" x14ac:dyDescent="0.25">
      <c r="B161" s="147" t="s">
        <v>424</v>
      </c>
      <c r="C161" s="148"/>
      <c r="D161" s="161">
        <v>3.3</v>
      </c>
      <c r="E161" s="161">
        <v>3.7</v>
      </c>
      <c r="F161" s="161">
        <v>3.7</v>
      </c>
      <c r="G161" s="151">
        <v>0.11077616572818494</v>
      </c>
      <c r="H161" s="151">
        <v>5.3059596803290976E-3</v>
      </c>
    </row>
    <row r="162" spans="2:8" x14ac:dyDescent="0.25">
      <c r="B162" s="147" t="s">
        <v>425</v>
      </c>
      <c r="C162" s="148"/>
      <c r="D162" s="161">
        <v>5.4</v>
      </c>
      <c r="E162" s="161">
        <v>5.6</v>
      </c>
      <c r="F162" s="161">
        <v>5.9</v>
      </c>
      <c r="G162" s="151">
        <v>4.5900248082820783E-2</v>
      </c>
      <c r="H162" s="151">
        <v>4.9046257455806153E-2</v>
      </c>
    </row>
    <row r="163" spans="2:8" x14ac:dyDescent="0.25">
      <c r="B163" s="147" t="s">
        <v>426</v>
      </c>
      <c r="C163" s="148"/>
      <c r="D163" s="161">
        <v>6.4</v>
      </c>
      <c r="E163" s="161">
        <v>6.5</v>
      </c>
      <c r="F163" s="161">
        <v>6.6</v>
      </c>
      <c r="G163" s="151">
        <v>2.8955992186001867E-2</v>
      </c>
      <c r="H163" s="151">
        <v>1.5139694210206667E-3</v>
      </c>
    </row>
    <row r="164" spans="2:8" x14ac:dyDescent="0.25">
      <c r="B164" s="147" t="s">
        <v>427</v>
      </c>
      <c r="C164" s="148"/>
      <c r="D164" s="161">
        <v>5.3</v>
      </c>
      <c r="E164" s="161">
        <v>5.4</v>
      </c>
      <c r="F164" s="161">
        <v>5.4</v>
      </c>
      <c r="G164" s="151">
        <v>2.9143351541170537E-2</v>
      </c>
      <c r="H164" s="151">
        <v>3.7138168484063261E-3</v>
      </c>
    </row>
    <row r="165" spans="2:8" x14ac:dyDescent="0.25">
      <c r="B165" s="147" t="s">
        <v>428</v>
      </c>
      <c r="C165" s="148"/>
      <c r="D165" s="161">
        <v>7.3</v>
      </c>
      <c r="E165" s="161">
        <v>7.4</v>
      </c>
      <c r="F165" s="161">
        <v>7.4</v>
      </c>
      <c r="G165" s="151">
        <v>9.4830261889347067E-3</v>
      </c>
      <c r="H165" s="151">
        <v>1.8180741842430681E-3</v>
      </c>
    </row>
    <row r="166" spans="2:8" x14ac:dyDescent="0.25">
      <c r="B166" s="147" t="s">
        <v>429</v>
      </c>
      <c r="C166" s="148"/>
      <c r="D166" s="161">
        <v>6.4</v>
      </c>
      <c r="E166" s="161">
        <v>6.5</v>
      </c>
      <c r="F166" s="161">
        <v>6.6</v>
      </c>
      <c r="G166" s="151">
        <v>1.3351763343466994E-2</v>
      </c>
      <c r="H166" s="151">
        <v>1.8014569437027061E-2</v>
      </c>
    </row>
    <row r="167" spans="2:8" x14ac:dyDescent="0.25">
      <c r="B167" s="147" t="s">
        <v>430</v>
      </c>
      <c r="C167" s="35"/>
      <c r="D167" s="161">
        <v>4.8</v>
      </c>
      <c r="E167" s="161">
        <v>5.3</v>
      </c>
      <c r="F167" s="161">
        <v>5.4</v>
      </c>
      <c r="G167" s="151">
        <v>0.11719834436343723</v>
      </c>
      <c r="H167" s="151">
        <v>1.4691084759306916E-2</v>
      </c>
    </row>
    <row r="168" spans="2:8" x14ac:dyDescent="0.25">
      <c r="B168" s="147" t="s">
        <v>431</v>
      </c>
      <c r="C168" s="162"/>
      <c r="D168" s="161">
        <v>7.7</v>
      </c>
      <c r="E168" s="161">
        <v>7.9</v>
      </c>
      <c r="F168" s="161">
        <v>7.9</v>
      </c>
      <c r="G168" s="151">
        <v>2.9107470669837321E-2</v>
      </c>
      <c r="H168" s="151">
        <v>2.5726483957466684E-4</v>
      </c>
    </row>
    <row r="169" spans="2:8" x14ac:dyDescent="0.25">
      <c r="B169" s="147" t="s">
        <v>432</v>
      </c>
      <c r="C169" s="162">
        <v>2</v>
      </c>
      <c r="D169" s="161">
        <v>3.4</v>
      </c>
      <c r="E169" s="161">
        <v>2.9</v>
      </c>
      <c r="F169" s="161">
        <v>2.9</v>
      </c>
      <c r="G169" s="151">
        <v>-0.15863396034488819</v>
      </c>
      <c r="H169" s="151">
        <v>1.9543635493592948E-3</v>
      </c>
    </row>
    <row r="170" spans="2:8" x14ac:dyDescent="0.25">
      <c r="B170" s="147" t="s">
        <v>433</v>
      </c>
      <c r="C170" s="162"/>
      <c r="D170" s="161">
        <v>5.0999999999999996</v>
      </c>
      <c r="E170" s="161">
        <v>5.2</v>
      </c>
      <c r="F170" s="161">
        <v>7.4</v>
      </c>
      <c r="G170" s="151">
        <v>1.9299965394893759E-2</v>
      </c>
      <c r="H170" s="151">
        <v>0.41553684497134324</v>
      </c>
    </row>
    <row r="171" spans="2:8" x14ac:dyDescent="0.25">
      <c r="B171" s="147" t="s">
        <v>434</v>
      </c>
      <c r="C171" s="35"/>
      <c r="D171" s="161">
        <v>2.4</v>
      </c>
      <c r="E171" s="161">
        <v>3.5</v>
      </c>
      <c r="F171" s="161">
        <v>3.5</v>
      </c>
      <c r="G171" s="151">
        <v>0.47101832659740683</v>
      </c>
      <c r="H171" s="151">
        <v>2.4130879839787678E-3</v>
      </c>
    </row>
    <row r="172" spans="2:8" x14ac:dyDescent="0.25">
      <c r="B172" s="147" t="s">
        <v>435</v>
      </c>
      <c r="C172" s="35"/>
      <c r="D172" s="161">
        <v>4.8</v>
      </c>
      <c r="E172" s="161">
        <v>4.9000000000000004</v>
      </c>
      <c r="F172" s="161">
        <v>5</v>
      </c>
      <c r="G172" s="151">
        <v>2.5632299560646388E-2</v>
      </c>
      <c r="H172" s="151">
        <v>1.2569159212062919E-2</v>
      </c>
    </row>
    <row r="173" spans="2:8" x14ac:dyDescent="0.25">
      <c r="B173" s="147" t="s">
        <v>436</v>
      </c>
      <c r="C173" s="35"/>
      <c r="D173" s="161">
        <v>3.3</v>
      </c>
      <c r="E173" s="161">
        <v>3.7</v>
      </c>
      <c r="F173" s="161">
        <v>3.7</v>
      </c>
      <c r="G173" s="151">
        <v>0.13318059312470454</v>
      </c>
      <c r="H173" s="151">
        <v>1.409332736330704E-4</v>
      </c>
    </row>
    <row r="174" spans="2:8" x14ac:dyDescent="0.25">
      <c r="B174" s="147" t="s">
        <v>437</v>
      </c>
      <c r="C174" s="35"/>
      <c r="D174" s="161">
        <v>5.2</v>
      </c>
      <c r="E174" s="161">
        <v>8.3000000000000007</v>
      </c>
      <c r="F174" s="161">
        <v>8.3000000000000007</v>
      </c>
      <c r="G174" s="151">
        <v>0.59854855842560251</v>
      </c>
      <c r="H174" s="151">
        <v>6.9807737004512482E-4</v>
      </c>
    </row>
    <row r="175" spans="2:8" x14ac:dyDescent="0.25">
      <c r="B175" s="147" t="s">
        <v>438</v>
      </c>
      <c r="C175" s="35"/>
      <c r="D175" s="161">
        <v>4.2</v>
      </c>
      <c r="E175" s="161">
        <v>4.4000000000000004</v>
      </c>
      <c r="F175" s="161">
        <v>4.4000000000000004</v>
      </c>
      <c r="G175" s="151">
        <v>4.6149605068991129E-2</v>
      </c>
      <c r="H175" s="151">
        <v>1.6230466316022873E-3</v>
      </c>
    </row>
    <row r="176" spans="2:8" x14ac:dyDescent="0.25">
      <c r="B176" s="147" t="s">
        <v>439</v>
      </c>
      <c r="C176" s="35"/>
      <c r="D176" s="161">
        <v>6.2</v>
      </c>
      <c r="E176" s="161">
        <v>6.4</v>
      </c>
      <c r="F176" s="161">
        <v>6.4</v>
      </c>
      <c r="G176" s="151">
        <v>2.9536351637314384E-2</v>
      </c>
      <c r="H176" s="151">
        <v>9.551726972698571E-4</v>
      </c>
    </row>
    <row r="177" spans="2:8" x14ac:dyDescent="0.25">
      <c r="B177" s="147" t="s">
        <v>440</v>
      </c>
      <c r="C177" s="35"/>
      <c r="D177" s="161">
        <v>9.1999999999999993</v>
      </c>
      <c r="E177" s="161">
        <v>9.1999999999999993</v>
      </c>
      <c r="F177" s="161">
        <v>9.1999999999999993</v>
      </c>
      <c r="G177" s="151">
        <v>1.3471239587170558E-5</v>
      </c>
      <c r="H177" s="151">
        <v>3.3443274486555374E-3</v>
      </c>
    </row>
    <row r="178" spans="2:8" x14ac:dyDescent="0.25">
      <c r="B178" s="147" t="s">
        <v>441</v>
      </c>
      <c r="C178" s="35"/>
      <c r="D178" s="161">
        <v>3.4</v>
      </c>
      <c r="E178" s="161">
        <v>7.5</v>
      </c>
      <c r="F178" s="161">
        <v>7.5</v>
      </c>
      <c r="G178" s="151">
        <v>1.2111181273055585</v>
      </c>
      <c r="H178" s="151">
        <v>1.6698389070328723E-3</v>
      </c>
    </row>
    <row r="179" spans="2:8" x14ac:dyDescent="0.25">
      <c r="B179" s="147" t="s">
        <v>442</v>
      </c>
      <c r="C179" s="35"/>
      <c r="D179" s="161">
        <v>3.9</v>
      </c>
      <c r="E179" s="161">
        <v>3.9</v>
      </c>
      <c r="F179" s="161">
        <v>3.9</v>
      </c>
      <c r="G179" s="151">
        <v>2.3576466844839938E-2</v>
      </c>
      <c r="H179" s="151">
        <v>6.5417459760963581E-5</v>
      </c>
    </row>
    <row r="180" spans="2:8" x14ac:dyDescent="0.25">
      <c r="B180" s="147" t="s">
        <v>443</v>
      </c>
      <c r="C180" s="35"/>
      <c r="D180" s="161">
        <v>4.5</v>
      </c>
      <c r="E180" s="161">
        <v>5.4</v>
      </c>
      <c r="F180" s="161">
        <v>5.4</v>
      </c>
      <c r="G180" s="151">
        <v>0.19521510953204713</v>
      </c>
      <c r="H180" s="151">
        <v>-6.775088641308713E-5</v>
      </c>
    </row>
    <row r="181" spans="2:8" x14ac:dyDescent="0.25">
      <c r="B181" s="147" t="s">
        <v>444</v>
      </c>
      <c r="C181" s="35"/>
      <c r="D181" s="161">
        <v>5.0999999999999996</v>
      </c>
      <c r="E181" s="161">
        <v>5.2</v>
      </c>
      <c r="F181" s="161">
        <v>5.2</v>
      </c>
      <c r="G181" s="151">
        <v>3.1594189907110604E-2</v>
      </c>
      <c r="H181" s="151">
        <v>-1.6090377274602385E-4</v>
      </c>
    </row>
    <row r="182" spans="2:8" x14ac:dyDescent="0.25">
      <c r="B182" s="147" t="s">
        <v>445</v>
      </c>
      <c r="C182" s="35"/>
      <c r="D182" s="161">
        <v>1.2</v>
      </c>
      <c r="E182" s="161">
        <v>1.3</v>
      </c>
      <c r="F182" s="161">
        <v>1.3</v>
      </c>
      <c r="G182" s="151">
        <v>3.8684242280811132E-2</v>
      </c>
      <c r="H182" s="151">
        <v>0</v>
      </c>
    </row>
    <row r="183" spans="2:8" x14ac:dyDescent="0.25">
      <c r="B183" s="147" t="s">
        <v>446</v>
      </c>
      <c r="C183" s="35"/>
      <c r="D183" s="161">
        <v>2.1</v>
      </c>
      <c r="E183" s="161">
        <v>2.2000000000000002</v>
      </c>
      <c r="F183" s="161">
        <v>2.1</v>
      </c>
      <c r="G183" s="151">
        <v>2.1193507344792195E-2</v>
      </c>
      <c r="H183" s="151">
        <v>-4.6394742300124747E-2</v>
      </c>
    </row>
    <row r="184" spans="2:8" x14ac:dyDescent="0.25">
      <c r="B184" s="147" t="s">
        <v>447</v>
      </c>
      <c r="C184" s="35"/>
      <c r="D184" s="161">
        <v>3.2</v>
      </c>
      <c r="E184" s="161">
        <v>3.4</v>
      </c>
      <c r="F184" s="161">
        <v>3.5</v>
      </c>
      <c r="G184" s="151">
        <v>6.3489506965491049E-2</v>
      </c>
      <c r="H184" s="151">
        <v>8.0891009541252945E-3</v>
      </c>
    </row>
    <row r="185" spans="2:8" x14ac:dyDescent="0.25">
      <c r="B185" s="147" t="s">
        <v>448</v>
      </c>
      <c r="C185" s="35"/>
      <c r="D185" s="161">
        <v>4.2</v>
      </c>
      <c r="E185" s="161">
        <v>4.3</v>
      </c>
      <c r="F185" s="161">
        <v>4.3</v>
      </c>
      <c r="G185" s="151">
        <v>7.8834353582659666E-3</v>
      </c>
      <c r="H185" s="151">
        <v>2.7485232555630734E-3</v>
      </c>
    </row>
    <row r="186" spans="2:8" x14ac:dyDescent="0.25">
      <c r="B186" s="147" t="s">
        <v>449</v>
      </c>
      <c r="C186" s="35"/>
      <c r="D186" s="161">
        <v>2.2000000000000002</v>
      </c>
      <c r="E186" s="161">
        <v>2.5</v>
      </c>
      <c r="F186" s="161">
        <v>2.5</v>
      </c>
      <c r="G186" s="151">
        <v>0.14729822734296261</v>
      </c>
      <c r="H186" s="151">
        <v>2.54749421483913E-3</v>
      </c>
    </row>
    <row r="187" spans="2:8" x14ac:dyDescent="0.25">
      <c r="B187" s="147" t="s">
        <v>450</v>
      </c>
      <c r="C187" s="35"/>
      <c r="D187" s="161">
        <v>5.6</v>
      </c>
      <c r="E187" s="161">
        <v>5.8</v>
      </c>
      <c r="F187" s="161">
        <v>5.8</v>
      </c>
      <c r="G187" s="151">
        <v>2.2400476263982894E-2</v>
      </c>
      <c r="H187" s="151">
        <v>4.1224925396992074E-3</v>
      </c>
    </row>
    <row r="188" spans="2:8" x14ac:dyDescent="0.25">
      <c r="B188" s="147" t="s">
        <v>451</v>
      </c>
      <c r="C188" s="35"/>
      <c r="D188" s="161">
        <v>4.3</v>
      </c>
      <c r="E188" s="161">
        <v>4.5999999999999996</v>
      </c>
      <c r="F188" s="161">
        <v>4.5999999999999996</v>
      </c>
      <c r="G188" s="151">
        <v>6.9105736482771407E-2</v>
      </c>
      <c r="H188" s="151">
        <v>5.7539123980256957E-3</v>
      </c>
    </row>
    <row r="189" spans="2:8" x14ac:dyDescent="0.25">
      <c r="B189" s="147" t="s">
        <v>452</v>
      </c>
      <c r="C189" s="35"/>
      <c r="D189" s="161">
        <v>7.6</v>
      </c>
      <c r="E189" s="161">
        <v>8.1999999999999993</v>
      </c>
      <c r="F189" s="161">
        <v>8.1999999999999993</v>
      </c>
      <c r="G189" s="151">
        <v>7.2788013857271405E-2</v>
      </c>
      <c r="H189" s="151">
        <v>7.659052322785298E-3</v>
      </c>
    </row>
    <row r="190" spans="2:8" x14ac:dyDescent="0.25">
      <c r="B190" s="147" t="s">
        <v>453</v>
      </c>
      <c r="C190" s="35"/>
      <c r="D190" s="161">
        <v>3.1</v>
      </c>
      <c r="E190" s="161">
        <v>3.2</v>
      </c>
      <c r="F190" s="161">
        <v>3.2</v>
      </c>
      <c r="G190" s="151">
        <v>3.7344180945193539E-2</v>
      </c>
      <c r="H190" s="151">
        <v>3.2158684559611128E-3</v>
      </c>
    </row>
    <row r="191" spans="2:8" x14ac:dyDescent="0.25">
      <c r="B191" s="147" t="s">
        <v>454</v>
      </c>
      <c r="C191" s="35"/>
      <c r="D191" s="161">
        <v>6.6</v>
      </c>
      <c r="E191" s="161">
        <v>6.7</v>
      </c>
      <c r="F191" s="161">
        <v>6.6</v>
      </c>
      <c r="G191" s="151">
        <v>2.2178021528255654E-2</v>
      </c>
      <c r="H191" s="151">
        <v>-2.3764508434237497E-2</v>
      </c>
    </row>
    <row r="192" spans="2:8" x14ac:dyDescent="0.25">
      <c r="B192" s="147" t="s">
        <v>455</v>
      </c>
      <c r="C192" s="35"/>
      <c r="D192" s="161">
        <v>10</v>
      </c>
      <c r="E192" s="161">
        <v>10.4</v>
      </c>
      <c r="F192" s="161">
        <v>10.4</v>
      </c>
      <c r="G192" s="151">
        <v>3.5363612676437395E-2</v>
      </c>
      <c r="H192" s="151">
        <v>1.439423871696599E-3</v>
      </c>
    </row>
    <row r="193" spans="1:11" x14ac:dyDescent="0.25">
      <c r="B193" s="147" t="s">
        <v>456</v>
      </c>
      <c r="C193" s="35"/>
      <c r="D193" s="161">
        <v>18.899999999999999</v>
      </c>
      <c r="E193" s="161">
        <v>19.899999999999999</v>
      </c>
      <c r="F193" s="161">
        <v>19.899999999999999</v>
      </c>
      <c r="G193" s="151">
        <v>4.8935320056900489E-2</v>
      </c>
      <c r="H193" s="151">
        <v>4.1106054253470248E-4</v>
      </c>
    </row>
    <row r="194" spans="1:11" x14ac:dyDescent="0.25">
      <c r="B194" s="147" t="s">
        <v>457</v>
      </c>
      <c r="C194" s="35"/>
      <c r="D194" s="161">
        <v>4.8</v>
      </c>
      <c r="E194" s="161">
        <v>4.9000000000000004</v>
      </c>
      <c r="F194" s="161">
        <v>4.9000000000000004</v>
      </c>
      <c r="G194" s="151">
        <v>2.5868584990966559E-2</v>
      </c>
      <c r="H194" s="151">
        <v>1.4295360064724427E-3</v>
      </c>
    </row>
    <row r="195" spans="1:11" x14ac:dyDescent="0.25">
      <c r="B195" s="147" t="s">
        <v>458</v>
      </c>
      <c r="C195" s="35"/>
      <c r="D195" s="161">
        <v>5.8</v>
      </c>
      <c r="E195" s="161">
        <v>8.4</v>
      </c>
      <c r="F195" s="161">
        <v>8.5</v>
      </c>
      <c r="G195" s="151">
        <v>0.44852824570944527</v>
      </c>
      <c r="H195" s="151">
        <v>7.0760348473086765E-3</v>
      </c>
    </row>
    <row r="196" spans="1:11" x14ac:dyDescent="0.25">
      <c r="B196" s="147" t="s">
        <v>459</v>
      </c>
      <c r="C196" s="35"/>
      <c r="D196" s="161">
        <v>8.6</v>
      </c>
      <c r="E196" s="161">
        <v>8.8000000000000007</v>
      </c>
      <c r="F196" s="161" t="s">
        <v>45</v>
      </c>
      <c r="G196" s="151">
        <v>2.281675202525979E-2</v>
      </c>
      <c r="H196" s="151" t="s">
        <v>45</v>
      </c>
    </row>
    <row r="197" spans="1:11" x14ac:dyDescent="0.25">
      <c r="B197" s="147" t="s">
        <v>460</v>
      </c>
      <c r="C197" s="35"/>
      <c r="D197" s="161">
        <v>11</v>
      </c>
      <c r="E197" s="161" t="s">
        <v>45</v>
      </c>
      <c r="F197" s="161" t="s">
        <v>45</v>
      </c>
      <c r="G197" s="151" t="s">
        <v>45</v>
      </c>
      <c r="H197" s="151" t="s">
        <v>45</v>
      </c>
    </row>
    <row r="198" spans="1:11" x14ac:dyDescent="0.25">
      <c r="A198" s="153"/>
      <c r="B198" s="154"/>
      <c r="C198" s="155"/>
      <c r="D198" s="156"/>
      <c r="E198" s="156"/>
      <c r="F198" s="154"/>
      <c r="G198" s="156"/>
      <c r="H198" s="156"/>
    </row>
    <row r="199" spans="1:11" s="1" customFormat="1" ht="14.25" customHeight="1" x14ac:dyDescent="0.2">
      <c r="A199" s="157">
        <v>1</v>
      </c>
      <c r="B199" s="1" t="s">
        <v>463</v>
      </c>
      <c r="K199" s="1">
        <v>350</v>
      </c>
    </row>
    <row r="200" spans="1:11" s="1" customFormat="1" ht="39.75" customHeight="1" x14ac:dyDescent="0.2">
      <c r="A200" s="157">
        <v>2</v>
      </c>
      <c r="B200" s="125" t="s">
        <v>465</v>
      </c>
      <c r="C200" s="125"/>
      <c r="D200" s="125"/>
      <c r="E200" s="125"/>
      <c r="F200" s="125"/>
      <c r="G200" s="125"/>
      <c r="H200" s="125"/>
      <c r="K200" s="1">
        <v>352</v>
      </c>
    </row>
  </sheetData>
  <mergeCells count="24">
    <mergeCell ref="B150:H150"/>
    <mergeCell ref="A153:H153"/>
    <mergeCell ref="A155:C156"/>
    <mergeCell ref="D155:F155"/>
    <mergeCell ref="G155:H155"/>
    <mergeCell ref="B200:H200"/>
    <mergeCell ref="A102:H102"/>
    <mergeCell ref="A104:C105"/>
    <mergeCell ref="D104:F104"/>
    <mergeCell ref="G104:H104"/>
    <mergeCell ref="B148:H148"/>
    <mergeCell ref="B149:H149"/>
    <mergeCell ref="B49:H49"/>
    <mergeCell ref="B50:H50"/>
    <mergeCell ref="A53:H53"/>
    <mergeCell ref="A55:C56"/>
    <mergeCell ref="D55:F55"/>
    <mergeCell ref="G55:H55"/>
    <mergeCell ref="A1:D1"/>
    <mergeCell ref="A2:H2"/>
    <mergeCell ref="A4:C5"/>
    <mergeCell ref="D4:F4"/>
    <mergeCell ref="G4:H4"/>
    <mergeCell ref="B48:H48"/>
  </mergeCells>
  <hyperlinks>
    <hyperlink ref="A1:D1" location="Contents!A1" display="Contents!A1" xr:uid="{54B2284C-9699-43B2-80F5-710D519B1493}"/>
  </hyperlinks>
  <pageMargins left="0.7" right="0.7" top="0.75" bottom="0.75" header="0.3" footer="0.3"/>
  <pageSetup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D32F0A-82E8-4D59-B06D-F07740320607}">
  <sheetPr codeName="Sheet39"/>
  <dimension ref="A1:W48"/>
  <sheetViews>
    <sheetView zoomScaleNormal="100" workbookViewId="0">
      <selection sqref="A1:D1"/>
    </sheetView>
  </sheetViews>
  <sheetFormatPr defaultColWidth="0" defaultRowHeight="15" x14ac:dyDescent="0.25"/>
  <cols>
    <col min="1" max="1" width="3.140625" style="84" customWidth="1"/>
    <col min="2" max="2" width="15.42578125" style="84" customWidth="1"/>
    <col min="3" max="3" width="2" style="84" customWidth="1"/>
    <col min="4" max="5" width="10.5703125" style="84" bestFit="1" customWidth="1"/>
    <col min="6" max="6" width="11.140625" style="84" bestFit="1" customWidth="1"/>
    <col min="7" max="7" width="13.5703125" style="84" bestFit="1" customWidth="1"/>
    <col min="8" max="8" width="16.42578125" style="84" customWidth="1"/>
    <col min="9" max="14" width="9" style="84" customWidth="1"/>
    <col min="15" max="19" width="9" style="168" hidden="1" customWidth="1"/>
    <col min="20" max="21" width="11.5703125" style="168" hidden="1" customWidth="1"/>
    <col min="22" max="26" width="9" style="168" hidden="1" customWidth="1"/>
    <col min="27" max="16384" width="9" style="168" hidden="1"/>
  </cols>
  <sheetData>
    <row r="1" spans="1:23" x14ac:dyDescent="0.25">
      <c r="A1" s="167" t="str">
        <f ca="1">INDIRECT(T1)</f>
        <v>Nôl i'r dudalen cynnwys</v>
      </c>
      <c r="B1" s="167"/>
      <c r="C1" s="167"/>
      <c r="D1" s="167"/>
      <c r="E1" s="12"/>
      <c r="F1" s="12"/>
      <c r="G1" s="12"/>
      <c r="H1" s="12"/>
      <c r="T1" s="168" t="s">
        <v>469</v>
      </c>
    </row>
    <row r="2" spans="1:23" s="169" customFormat="1" ht="14.85" customHeight="1" x14ac:dyDescent="0.2">
      <c r="A2" s="144" t="str">
        <f ca="1">INDIRECT($V$4&amp;"Header")</f>
        <v>Tabl A1: Amcangyfrifon trafodiadau hysbysadwy a adroddwyd: Pob trafodiadau</v>
      </c>
      <c r="B2" s="144"/>
      <c r="C2" s="144"/>
      <c r="D2" s="144"/>
      <c r="E2" s="144"/>
      <c r="F2" s="144"/>
      <c r="G2" s="144"/>
      <c r="H2" s="144"/>
      <c r="I2" s="1"/>
      <c r="J2" s="1"/>
      <c r="K2" s="1"/>
      <c r="L2" s="1"/>
      <c r="M2" s="1"/>
      <c r="N2" s="1"/>
    </row>
    <row r="3" spans="1:23" s="169" customFormat="1" ht="12.75" x14ac:dyDescent="0.2">
      <c r="A3" s="1"/>
      <c r="B3" s="170"/>
      <c r="C3" s="145"/>
      <c r="D3" s="145"/>
      <c r="E3" s="145"/>
      <c r="F3" s="145"/>
      <c r="G3" s="145"/>
      <c r="H3" s="145"/>
      <c r="I3" s="1"/>
      <c r="J3" s="1"/>
      <c r="K3" s="1"/>
      <c r="L3" s="1"/>
      <c r="M3" s="1"/>
      <c r="N3" s="1"/>
      <c r="S3" s="169">
        <v>1</v>
      </c>
    </row>
    <row r="4" spans="1:23" ht="17.850000000000001" customHeight="1" x14ac:dyDescent="0.35">
      <c r="A4" s="46" t="s">
        <v>408</v>
      </c>
      <c r="B4" s="46"/>
      <c r="C4" s="46"/>
      <c r="D4" s="47" t="s">
        <v>409</v>
      </c>
      <c r="E4" s="47"/>
      <c r="F4" s="47"/>
      <c r="G4" s="47" t="s">
        <v>410</v>
      </c>
      <c r="H4" s="47"/>
      <c r="S4" s="168">
        <v>1</v>
      </c>
      <c r="T4" s="168" t="s">
        <v>470</v>
      </c>
      <c r="V4" s="168" t="str">
        <f>VLOOKUP($S$3,$S$4:$T$7,2, FALSE)</f>
        <v>CTORounded</v>
      </c>
      <c r="W4" s="168">
        <v>25</v>
      </c>
    </row>
    <row r="5" spans="1:23" ht="17.25" customHeight="1" x14ac:dyDescent="0.25">
      <c r="A5" s="52"/>
      <c r="B5" s="52"/>
      <c r="C5" s="52"/>
      <c r="D5" s="146" t="s">
        <v>412</v>
      </c>
      <c r="E5" s="146" t="s">
        <v>413</v>
      </c>
      <c r="F5" s="146" t="s">
        <v>414</v>
      </c>
      <c r="G5" s="146" t="s">
        <v>415</v>
      </c>
      <c r="H5" s="146" t="s">
        <v>416</v>
      </c>
      <c r="S5" s="168">
        <v>2</v>
      </c>
      <c r="T5" s="168" t="s">
        <v>471</v>
      </c>
      <c r="W5" s="168">
        <v>26</v>
      </c>
    </row>
    <row r="6" spans="1:23" x14ac:dyDescent="0.25">
      <c r="A6" s="171" t="str">
        <f>TableA1Hide!B6</f>
        <v>Ebrill 18</v>
      </c>
      <c r="C6" s="148"/>
      <c r="D6" s="150">
        <f t="shared" ref="D6:D46" ca="1" si="0">VLOOKUP($A6, INDIRECT($V$4), 3, FALSE)</f>
        <v>3940</v>
      </c>
      <c r="E6" s="150">
        <f t="shared" ref="E6:E46" ca="1" si="1">VLOOKUP($A6, INDIRECT($V$4), 4, FALSE)</f>
        <v>4350</v>
      </c>
      <c r="F6" s="150">
        <f t="shared" ref="F6:F46" ca="1" si="2">VLOOKUP($A6, INDIRECT($V$4), 5, FALSE)</f>
        <v>4370</v>
      </c>
      <c r="G6" s="151">
        <f t="shared" ref="G6:G46" ca="1" si="3">VLOOKUP($A6, INDIRECT($V$4), 6, FALSE)</f>
        <v>0.10538344337227024</v>
      </c>
      <c r="H6" s="151">
        <f t="shared" ref="H6:H46" ca="1" si="4">VLOOKUP($A6, INDIRECT($V$4), 7, FALSE)</f>
        <v>3.9053526303698405E-3</v>
      </c>
      <c r="S6" s="168">
        <v>3</v>
      </c>
      <c r="T6" s="168" t="s">
        <v>472</v>
      </c>
      <c r="W6" s="168">
        <v>27</v>
      </c>
    </row>
    <row r="7" spans="1:23" x14ac:dyDescent="0.25">
      <c r="A7" s="171" t="str">
        <f>TableA1Hide!B7</f>
        <v>Mai 18</v>
      </c>
      <c r="C7" s="148"/>
      <c r="D7" s="150">
        <f t="shared" ca="1" si="0"/>
        <v>4450</v>
      </c>
      <c r="E7" s="150">
        <f t="shared" ca="1" si="1"/>
        <v>4770</v>
      </c>
      <c r="F7" s="150">
        <f t="shared" ca="1" si="2"/>
        <v>4790</v>
      </c>
      <c r="G7" s="151">
        <f t="shared" ca="1" si="3"/>
        <v>7.1926275567543163E-2</v>
      </c>
      <c r="H7" s="151">
        <f t="shared" ca="1" si="4"/>
        <v>3.9840637450199168E-3</v>
      </c>
      <c r="S7" s="168">
        <v>4</v>
      </c>
      <c r="T7" s="168" t="s">
        <v>473</v>
      </c>
      <c r="W7" s="168">
        <v>28</v>
      </c>
    </row>
    <row r="8" spans="1:23" x14ac:dyDescent="0.25">
      <c r="A8" s="171" t="str">
        <f>TableA1Hide!B8</f>
        <v>Mehefin 18</v>
      </c>
      <c r="C8" s="148"/>
      <c r="D8" s="150">
        <f t="shared" ca="1" si="0"/>
        <v>5100</v>
      </c>
      <c r="E8" s="150">
        <f t="shared" ca="1" si="1"/>
        <v>5400</v>
      </c>
      <c r="F8" s="150">
        <f t="shared" ca="1" si="2"/>
        <v>5420</v>
      </c>
      <c r="G8" s="151">
        <f t="shared" ca="1" si="3"/>
        <v>5.8258140447234208E-2</v>
      </c>
      <c r="H8" s="151">
        <f t="shared" ca="1" si="4"/>
        <v>5.3753475440221354E-3</v>
      </c>
    </row>
    <row r="9" spans="1:23" x14ac:dyDescent="0.25">
      <c r="A9" s="171" t="str">
        <f>TableA1Hide!B9</f>
        <v>Gorffenaf 18</v>
      </c>
      <c r="C9" s="148"/>
      <c r="D9" s="150">
        <f t="shared" ca="1" si="0"/>
        <v>4930</v>
      </c>
      <c r="E9" s="150">
        <f t="shared" ca="1" si="1"/>
        <v>5300</v>
      </c>
      <c r="F9" s="150">
        <f t="shared" ca="1" si="2"/>
        <v>5310</v>
      </c>
      <c r="G9" s="151">
        <f t="shared" ca="1" si="3"/>
        <v>7.5268817204301008E-2</v>
      </c>
      <c r="H9" s="151">
        <f t="shared" ca="1" si="4"/>
        <v>2.2641509433962703E-3</v>
      </c>
    </row>
    <row r="10" spans="1:23" x14ac:dyDescent="0.25">
      <c r="A10" s="171" t="str">
        <f>TableA1Hide!B10</f>
        <v>Awst 18</v>
      </c>
      <c r="C10" s="148"/>
      <c r="D10" s="150">
        <f t="shared" ca="1" si="0"/>
        <v>5660</v>
      </c>
      <c r="E10" s="150">
        <f t="shared" ca="1" si="1"/>
        <v>5950</v>
      </c>
      <c r="F10" s="150">
        <f t="shared" ca="1" si="2"/>
        <v>5970</v>
      </c>
      <c r="G10" s="151">
        <f t="shared" ca="1" si="3"/>
        <v>5.0141242937853159E-2</v>
      </c>
      <c r="H10" s="151">
        <f t="shared" ca="1" si="4"/>
        <v>3.3624747814391398E-3</v>
      </c>
    </row>
    <row r="11" spans="1:23" x14ac:dyDescent="0.25">
      <c r="A11" s="171" t="str">
        <f>TableA1Hide!B11</f>
        <v>Medi 18</v>
      </c>
      <c r="C11" s="148"/>
      <c r="D11" s="150">
        <f t="shared" ca="1" si="0"/>
        <v>4790</v>
      </c>
      <c r="E11" s="150">
        <f t="shared" ca="1" si="1"/>
        <v>4980</v>
      </c>
      <c r="F11" s="150">
        <f t="shared" ca="1" si="2"/>
        <v>4990</v>
      </c>
      <c r="G11" s="151">
        <f t="shared" ca="1" si="3"/>
        <v>3.9883065358112368E-2</v>
      </c>
      <c r="H11" s="151">
        <f t="shared" ca="1" si="4"/>
        <v>2.6104417670682611E-3</v>
      </c>
    </row>
    <row r="12" spans="1:23" x14ac:dyDescent="0.25">
      <c r="A12" s="171" t="str">
        <f>TableA1Hide!B12</f>
        <v>Hydref 18</v>
      </c>
      <c r="C12" s="148"/>
      <c r="D12" s="150">
        <f t="shared" ca="1" si="0"/>
        <v>5460</v>
      </c>
      <c r="E12" s="150">
        <f t="shared" ca="1" si="1"/>
        <v>5620</v>
      </c>
      <c r="F12" s="150">
        <f t="shared" ca="1" si="2"/>
        <v>5630</v>
      </c>
      <c r="G12" s="151">
        <f t="shared" ca="1" si="3"/>
        <v>2.8189639392275367E-2</v>
      </c>
      <c r="H12" s="151">
        <f t="shared" ca="1" si="4"/>
        <v>1.7803097739006457E-3</v>
      </c>
    </row>
    <row r="13" spans="1:23" x14ac:dyDescent="0.25">
      <c r="A13" s="171" t="str">
        <f>TableA1Hide!B13</f>
        <v>Tachwedd 18</v>
      </c>
      <c r="C13" s="148"/>
      <c r="D13" s="150">
        <f t="shared" ca="1" si="0"/>
        <v>6090</v>
      </c>
      <c r="E13" s="150">
        <f t="shared" ca="1" si="1"/>
        <v>6300</v>
      </c>
      <c r="F13" s="150">
        <f t="shared" ca="1" si="2"/>
        <v>6320</v>
      </c>
      <c r="G13" s="151">
        <f t="shared" ca="1" si="3"/>
        <v>3.4675431388660582E-2</v>
      </c>
      <c r="H13" s="151">
        <f t="shared" ca="1" si="4"/>
        <v>3.6531130876746865E-3</v>
      </c>
    </row>
    <row r="14" spans="1:23" x14ac:dyDescent="0.25">
      <c r="A14" s="171" t="str">
        <f>TableA1Hide!B14</f>
        <v>Rhagfyr 18</v>
      </c>
      <c r="C14" s="148"/>
      <c r="D14" s="150">
        <f t="shared" ca="1" si="0"/>
        <v>5360</v>
      </c>
      <c r="E14" s="150">
        <f t="shared" ca="1" si="1"/>
        <v>5430</v>
      </c>
      <c r="F14" s="150">
        <f t="shared" ca="1" si="2"/>
        <v>5440</v>
      </c>
      <c r="G14" s="151">
        <f t="shared" ca="1" si="3"/>
        <v>1.3067015120403314E-2</v>
      </c>
      <c r="H14" s="151">
        <f t="shared" ca="1" si="4"/>
        <v>1.4741109268472385E-3</v>
      </c>
    </row>
    <row r="15" spans="1:23" x14ac:dyDescent="0.25">
      <c r="A15" s="171" t="str">
        <f>TableA1Hide!B15</f>
        <v>Ionawr 19</v>
      </c>
      <c r="C15" s="148"/>
      <c r="D15" s="150">
        <f t="shared" ca="1" si="0"/>
        <v>3900</v>
      </c>
      <c r="E15" s="150">
        <f t="shared" ca="1" si="1"/>
        <v>4000</v>
      </c>
      <c r="F15" s="150">
        <f t="shared" ca="1" si="2"/>
        <v>4010</v>
      </c>
      <c r="G15" s="151">
        <f t="shared" ca="1" si="3"/>
        <v>2.5917372337695754E-2</v>
      </c>
      <c r="H15" s="151">
        <f t="shared" ca="1" si="4"/>
        <v>2.0010005002502051E-3</v>
      </c>
      <c r="T15" s="172"/>
      <c r="U15" s="172"/>
    </row>
    <row r="16" spans="1:23" x14ac:dyDescent="0.25">
      <c r="A16" s="171" t="str">
        <f>TableA1Hide!B16</f>
        <v>Chwefror 19</v>
      </c>
      <c r="C16" s="148"/>
      <c r="D16" s="150">
        <f t="shared" ca="1" si="0"/>
        <v>4240</v>
      </c>
      <c r="E16" s="150">
        <f t="shared" ca="1" si="1"/>
        <v>4290</v>
      </c>
      <c r="F16" s="150">
        <f t="shared" ca="1" si="2"/>
        <v>4300</v>
      </c>
      <c r="G16" s="151">
        <f t="shared" ca="1" si="3"/>
        <v>1.2744866650932218E-2</v>
      </c>
      <c r="H16" s="151">
        <f t="shared" ca="1" si="4"/>
        <v>1.3982754602657188E-3</v>
      </c>
    </row>
    <row r="17" spans="1:8" x14ac:dyDescent="0.25">
      <c r="A17" s="173" t="str">
        <f>TableA1Hide!B17</f>
        <v>Mawrth 19</v>
      </c>
      <c r="C17" s="1"/>
      <c r="D17" s="174">
        <f t="shared" ca="1" si="0"/>
        <v>4900</v>
      </c>
      <c r="E17" s="174">
        <f t="shared" ca="1" si="1"/>
        <v>5040</v>
      </c>
      <c r="F17" s="174">
        <f t="shared" ca="1" si="2"/>
        <v>5050</v>
      </c>
      <c r="G17" s="100">
        <f t="shared" ca="1" si="3"/>
        <v>2.8180518684909117E-2</v>
      </c>
      <c r="H17" s="100">
        <f t="shared" ca="1" si="4"/>
        <v>1.9860973187686426E-3</v>
      </c>
    </row>
    <row r="18" spans="1:8" ht="26.25" customHeight="1" x14ac:dyDescent="0.25">
      <c r="A18" s="173" t="str">
        <f>TableA1Hide!B18</f>
        <v>Ebrill 19</v>
      </c>
      <c r="C18" s="1"/>
      <c r="D18" s="174">
        <f t="shared" ca="1" si="0"/>
        <v>4450</v>
      </c>
      <c r="E18" s="174">
        <f t="shared" ca="1" si="1"/>
        <v>4510</v>
      </c>
      <c r="F18" s="174">
        <f t="shared" ca="1" si="2"/>
        <v>4520</v>
      </c>
      <c r="G18" s="100">
        <f t="shared" ca="1" si="3"/>
        <v>1.4848143982002293E-2</v>
      </c>
      <c r="H18" s="100">
        <f t="shared" ca="1" si="4"/>
        <v>2.8818443804035088E-3</v>
      </c>
    </row>
    <row r="19" spans="1:8" x14ac:dyDescent="0.25">
      <c r="A19" s="171" t="str">
        <f>TableA1Hide!B19</f>
        <v>Mai 19</v>
      </c>
      <c r="C19" s="35"/>
      <c r="D19" s="150">
        <f t="shared" ca="1" si="0"/>
        <v>4950</v>
      </c>
      <c r="E19" s="150">
        <f t="shared" ca="1" si="1"/>
        <v>5040</v>
      </c>
      <c r="F19" s="150">
        <f t="shared" ca="1" si="2"/>
        <v>5050</v>
      </c>
      <c r="G19" s="151">
        <f t="shared" ca="1" si="3"/>
        <v>1.8387553041018467E-2</v>
      </c>
      <c r="H19" s="151">
        <f t="shared" ca="1" si="4"/>
        <v>1.5873015873015817E-3</v>
      </c>
    </row>
    <row r="20" spans="1:8" x14ac:dyDescent="0.25">
      <c r="A20" s="171" t="str">
        <f>TableA1Hide!B20</f>
        <v>Mehefin 19</v>
      </c>
      <c r="C20" s="35"/>
      <c r="D20" s="150">
        <f t="shared" ca="1" si="0"/>
        <v>4940</v>
      </c>
      <c r="E20" s="150">
        <f t="shared" ca="1" si="1"/>
        <v>5100</v>
      </c>
      <c r="F20" s="150">
        <f t="shared" ca="1" si="2"/>
        <v>5110</v>
      </c>
      <c r="G20" s="151">
        <f t="shared" ca="1" si="3"/>
        <v>3.2617504051863921E-2</v>
      </c>
      <c r="H20" s="151">
        <f t="shared" ca="1" si="4"/>
        <v>1.5695507161075373E-3</v>
      </c>
    </row>
    <row r="21" spans="1:8" x14ac:dyDescent="0.25">
      <c r="A21" s="171" t="str">
        <f>TableA1Hide!B21</f>
        <v>Gorffenaf 19</v>
      </c>
      <c r="C21" s="35"/>
      <c r="D21" s="150">
        <f t="shared" ca="1" si="0"/>
        <v>5510</v>
      </c>
      <c r="E21" s="150">
        <f t="shared" ca="1" si="1"/>
        <v>5570</v>
      </c>
      <c r="F21" s="150">
        <f t="shared" ca="1" si="2"/>
        <v>5590</v>
      </c>
      <c r="G21" s="151">
        <f t="shared" ca="1" si="3"/>
        <v>1.2168543407192089E-2</v>
      </c>
      <c r="H21" s="151">
        <f t="shared" ca="1" si="4"/>
        <v>2.5121119684192728E-3</v>
      </c>
    </row>
    <row r="22" spans="1:8" x14ac:dyDescent="0.25">
      <c r="A22" s="171" t="str">
        <f>TableA1Hide!B22</f>
        <v>Awst 19</v>
      </c>
      <c r="C22" s="35"/>
      <c r="D22" s="150">
        <f t="shared" ca="1" si="0"/>
        <v>5560</v>
      </c>
      <c r="E22" s="150">
        <f t="shared" ca="1" si="1"/>
        <v>5710</v>
      </c>
      <c r="F22" s="150">
        <f t="shared" ca="1" si="2"/>
        <v>5720</v>
      </c>
      <c r="G22" s="151">
        <f t="shared" ca="1" si="3"/>
        <v>2.6784109293546576E-2</v>
      </c>
      <c r="H22" s="151">
        <f t="shared" ca="1" si="4"/>
        <v>1.5756302521008347E-3</v>
      </c>
    </row>
    <row r="23" spans="1:8" x14ac:dyDescent="0.25">
      <c r="A23" s="171" t="str">
        <f>TableA1Hide!B23</f>
        <v>Medi 19</v>
      </c>
      <c r="C23" s="35"/>
      <c r="D23" s="150">
        <f t="shared" ca="1" si="0"/>
        <v>5060</v>
      </c>
      <c r="E23" s="150">
        <f t="shared" ca="1" si="1"/>
        <v>5120</v>
      </c>
      <c r="F23" s="150">
        <f t="shared" ca="1" si="2"/>
        <v>5140</v>
      </c>
      <c r="G23" s="151">
        <f t="shared" ca="1" si="3"/>
        <v>1.1850681414181219E-2</v>
      </c>
      <c r="H23" s="151">
        <f t="shared" ca="1" si="4"/>
        <v>2.7327737653719542E-3</v>
      </c>
    </row>
    <row r="24" spans="1:8" x14ac:dyDescent="0.25">
      <c r="A24" s="171" t="str">
        <f>TableA1Hide!B24</f>
        <v>Hydref 19</v>
      </c>
      <c r="C24" s="35"/>
      <c r="D24" s="150">
        <f t="shared" ca="1" si="0"/>
        <v>5500</v>
      </c>
      <c r="E24" s="150">
        <f t="shared" ca="1" si="1"/>
        <v>5580</v>
      </c>
      <c r="F24" s="150">
        <f t="shared" ca="1" si="2"/>
        <v>5580</v>
      </c>
      <c r="G24" s="151">
        <f t="shared" ca="1" si="3"/>
        <v>1.4548099654482671E-2</v>
      </c>
      <c r="H24" s="151">
        <f t="shared" ca="1" si="4"/>
        <v>3.5848718408315605E-4</v>
      </c>
    </row>
    <row r="25" spans="1:8" x14ac:dyDescent="0.25">
      <c r="A25" s="171" t="str">
        <f>TableA1Hide!B25</f>
        <v>Tachwedd 19</v>
      </c>
      <c r="C25" s="35"/>
      <c r="D25" s="150">
        <f t="shared" ca="1" si="0"/>
        <v>5530</v>
      </c>
      <c r="E25" s="150">
        <f t="shared" ca="1" si="1"/>
        <v>5670</v>
      </c>
      <c r="F25" s="150">
        <f t="shared" ca="1" si="2"/>
        <v>5680</v>
      </c>
      <c r="G25" s="151">
        <f t="shared" ca="1" si="3"/>
        <v>2.5492677635147398E-2</v>
      </c>
      <c r="H25" s="151">
        <f t="shared" ca="1" si="4"/>
        <v>7.0521861777161909E-4</v>
      </c>
    </row>
    <row r="26" spans="1:8" x14ac:dyDescent="0.25">
      <c r="A26" s="171" t="str">
        <f>TableA1Hide!B26</f>
        <v>Rhagfyr 19</v>
      </c>
      <c r="C26" s="35"/>
      <c r="D26" s="150">
        <f t="shared" ca="1" si="0"/>
        <v>5360</v>
      </c>
      <c r="E26" s="150">
        <f t="shared" ca="1" si="1"/>
        <v>5390</v>
      </c>
      <c r="F26" s="150">
        <f t="shared" ca="1" si="2"/>
        <v>5400</v>
      </c>
      <c r="G26" s="151">
        <f t="shared" ca="1" si="3"/>
        <v>4.4767767207609666E-3</v>
      </c>
      <c r="H26" s="151">
        <f t="shared" ca="1" si="4"/>
        <v>2.9712163416899529E-3</v>
      </c>
    </row>
    <row r="27" spans="1:8" x14ac:dyDescent="0.25">
      <c r="A27" s="171" t="str">
        <f>TableA1Hide!B27</f>
        <v>Ionawr 20</v>
      </c>
      <c r="C27" s="35"/>
      <c r="D27" s="150">
        <f t="shared" ca="1" si="0"/>
        <v>4210</v>
      </c>
      <c r="E27" s="150">
        <f t="shared" ca="1" si="1"/>
        <v>4350</v>
      </c>
      <c r="F27" s="150">
        <f t="shared" ca="1" si="2"/>
        <v>4360</v>
      </c>
      <c r="G27" s="151">
        <f t="shared" ca="1" si="3"/>
        <v>3.3761293390394576E-2</v>
      </c>
      <c r="H27" s="151">
        <f t="shared" ca="1" si="4"/>
        <v>1.8399264029438367E-3</v>
      </c>
    </row>
    <row r="28" spans="1:8" x14ac:dyDescent="0.25">
      <c r="A28" s="171" t="str">
        <f>TableA1Hide!B28</f>
        <v>Chwefror 20</v>
      </c>
      <c r="C28" s="35"/>
      <c r="D28" s="150">
        <f t="shared" ca="1" si="0"/>
        <v>4240</v>
      </c>
      <c r="E28" s="150">
        <f t="shared" ca="1" si="1"/>
        <v>4350</v>
      </c>
      <c r="F28" s="150">
        <f t="shared" ca="1" si="2"/>
        <v>4360</v>
      </c>
      <c r="G28" s="151">
        <f t="shared" ca="1" si="3"/>
        <v>2.4976437323279921E-2</v>
      </c>
      <c r="H28" s="151">
        <f t="shared" ca="1" si="4"/>
        <v>1.3793103448276334E-3</v>
      </c>
    </row>
    <row r="29" spans="1:8" x14ac:dyDescent="0.25">
      <c r="A29" s="173" t="str">
        <f>TableA1Hide!B29</f>
        <v>Mawrth 20</v>
      </c>
      <c r="C29" s="1"/>
      <c r="D29" s="174">
        <f t="shared" ca="1" si="0"/>
        <v>4570</v>
      </c>
      <c r="E29" s="174">
        <f t="shared" ca="1" si="1"/>
        <v>4620</v>
      </c>
      <c r="F29" s="174">
        <f t="shared" ca="1" si="2"/>
        <v>4630</v>
      </c>
      <c r="G29" s="100">
        <f t="shared" ca="1" si="3"/>
        <v>1.0936132983377034E-2</v>
      </c>
      <c r="H29" s="100">
        <f t="shared" ca="1" si="4"/>
        <v>1.7308524448291784E-3</v>
      </c>
    </row>
    <row r="30" spans="1:8" ht="26.25" customHeight="1" x14ac:dyDescent="0.25">
      <c r="A30" s="173" t="str">
        <f>TableA1Hide!B30</f>
        <v>Ebrill 20</v>
      </c>
      <c r="C30" s="1"/>
      <c r="D30" s="174">
        <f t="shared" ca="1" si="0"/>
        <v>2060</v>
      </c>
      <c r="E30" s="174">
        <f t="shared" ca="1" si="1"/>
        <v>2100</v>
      </c>
      <c r="F30" s="174">
        <f t="shared" ca="1" si="2"/>
        <v>2110</v>
      </c>
      <c r="G30" s="100">
        <f t="shared" ca="1" si="3"/>
        <v>2.0408163265306145E-2</v>
      </c>
      <c r="H30" s="100">
        <f t="shared" ca="1" si="4"/>
        <v>4.761904761904745E-3</v>
      </c>
    </row>
    <row r="31" spans="1:8" x14ac:dyDescent="0.25">
      <c r="A31" s="173" t="str">
        <f>TableA1Hide!B31</f>
        <v>Mai 20</v>
      </c>
      <c r="C31" s="1"/>
      <c r="D31" s="174">
        <f t="shared" ca="1" si="0"/>
        <v>2160</v>
      </c>
      <c r="E31" s="174">
        <f t="shared" ca="1" si="1"/>
        <v>2190</v>
      </c>
      <c r="F31" s="174">
        <f t="shared" ca="1" si="2"/>
        <v>2200</v>
      </c>
      <c r="G31" s="100">
        <f t="shared" ca="1" si="3"/>
        <v>1.6689847009735637E-2</v>
      </c>
      <c r="H31" s="100">
        <f t="shared" ca="1" si="4"/>
        <v>2.2799817601459882E-3</v>
      </c>
    </row>
    <row r="32" spans="1:8" x14ac:dyDescent="0.25">
      <c r="A32" s="173" t="str">
        <f>TableA1Hide!B32</f>
        <v>Mehefin 20</v>
      </c>
      <c r="C32" s="1"/>
      <c r="D32" s="174">
        <f t="shared" ca="1" si="0"/>
        <v>2860</v>
      </c>
      <c r="E32" s="174">
        <f t="shared" ca="1" si="1"/>
        <v>2900</v>
      </c>
      <c r="F32" s="174">
        <f t="shared" ca="1" si="2"/>
        <v>2910</v>
      </c>
      <c r="G32" s="100">
        <f t="shared" ca="1" si="3"/>
        <v>1.4005602240896309E-2</v>
      </c>
      <c r="H32" s="100">
        <f t="shared" ca="1" si="4"/>
        <v>5.1795580110496342E-3</v>
      </c>
    </row>
    <row r="33" spans="1:8" x14ac:dyDescent="0.25">
      <c r="A33" s="173" t="str">
        <f>TableA1Hide!B33</f>
        <v>Gorffenaf 20</v>
      </c>
      <c r="C33" s="1"/>
      <c r="D33" s="174">
        <f t="shared" ca="1" si="0"/>
        <v>3310</v>
      </c>
      <c r="E33" s="174">
        <f t="shared" ca="1" si="1"/>
        <v>3450</v>
      </c>
      <c r="F33" s="174">
        <f t="shared" ca="1" si="2"/>
        <v>3460</v>
      </c>
      <c r="G33" s="100">
        <f t="shared" ca="1" si="3"/>
        <v>4.3254688445251155E-2</v>
      </c>
      <c r="H33" s="100">
        <f t="shared" ca="1" si="4"/>
        <v>1.7396346767177828E-3</v>
      </c>
    </row>
    <row r="34" spans="1:8" x14ac:dyDescent="0.25">
      <c r="A34" s="173" t="str">
        <f>TableA1Hide!B34</f>
        <v>Awst 20</v>
      </c>
      <c r="C34" s="1"/>
      <c r="D34" s="174">
        <f t="shared" ca="1" si="0"/>
        <v>3470</v>
      </c>
      <c r="E34" s="174">
        <f t="shared" ca="1" si="1"/>
        <v>3520</v>
      </c>
      <c r="F34" s="174">
        <f t="shared" ca="1" si="2"/>
        <v>3530</v>
      </c>
      <c r="G34" s="100">
        <f t="shared" ca="1" si="3"/>
        <v>1.4693171996542853E-2</v>
      </c>
      <c r="H34" s="100">
        <f t="shared" ca="1" si="4"/>
        <v>2.2714366837024436E-3</v>
      </c>
    </row>
    <row r="35" spans="1:8" x14ac:dyDescent="0.25">
      <c r="A35" s="173" t="str">
        <f>TableA1Hide!B35</f>
        <v>Medi 20</v>
      </c>
      <c r="C35" s="1"/>
      <c r="D35" s="174">
        <f t="shared" ca="1" si="0"/>
        <v>3990</v>
      </c>
      <c r="E35" s="174">
        <f t="shared" ca="1" si="1"/>
        <v>4080</v>
      </c>
      <c r="F35" s="174">
        <f t="shared" ca="1" si="2"/>
        <v>4100</v>
      </c>
      <c r="G35" s="100">
        <f t="shared" ca="1" si="3"/>
        <v>2.2801302931596101E-2</v>
      </c>
      <c r="H35" s="100">
        <f t="shared" ca="1" si="4"/>
        <v>4.8995590396865296E-3</v>
      </c>
    </row>
    <row r="36" spans="1:8" x14ac:dyDescent="0.25">
      <c r="A36" s="173" t="str">
        <f>TableA1Hide!B36</f>
        <v>Hydref 20</v>
      </c>
      <c r="C36" s="1"/>
      <c r="D36" s="174">
        <f t="shared" ca="1" si="0"/>
        <v>5550</v>
      </c>
      <c r="E36" s="174">
        <f t="shared" ca="1" si="1"/>
        <v>5800</v>
      </c>
      <c r="F36" s="174">
        <f t="shared" ca="1" si="2"/>
        <v>5820</v>
      </c>
      <c r="G36" s="100">
        <f t="shared" ca="1" si="3"/>
        <v>4.6708746618575381E-2</v>
      </c>
      <c r="H36" s="100">
        <f t="shared" ca="1" si="4"/>
        <v>2.4121295658166009E-3</v>
      </c>
    </row>
    <row r="37" spans="1:8" x14ac:dyDescent="0.25">
      <c r="A37" s="173" t="str">
        <f>TableA1Hide!B37</f>
        <v>Tachwedd 20</v>
      </c>
      <c r="C37" s="1"/>
      <c r="D37" s="174">
        <f t="shared" ca="1" si="0"/>
        <v>5580</v>
      </c>
      <c r="E37" s="174">
        <f t="shared" ca="1" si="1"/>
        <v>5690</v>
      </c>
      <c r="F37" s="174">
        <f t="shared" ca="1" si="2"/>
        <v>5710</v>
      </c>
      <c r="G37" s="100">
        <f t="shared" ca="1" si="3"/>
        <v>2.0250896057347756E-2</v>
      </c>
      <c r="H37" s="100">
        <f t="shared" ca="1" si="4"/>
        <v>2.283506060073881E-3</v>
      </c>
    </row>
    <row r="38" spans="1:8" x14ac:dyDescent="0.25">
      <c r="A38" s="173" t="str">
        <f>TableA1Hide!B38</f>
        <v>Rhagfyr 20</v>
      </c>
      <c r="C38" s="1"/>
      <c r="D38" s="174">
        <f t="shared" ca="1" si="0"/>
        <v>6640</v>
      </c>
      <c r="E38" s="174">
        <f t="shared" ca="1" si="1"/>
        <v>6730</v>
      </c>
      <c r="F38" s="174">
        <f t="shared" ca="1" si="2"/>
        <v>6750</v>
      </c>
      <c r="G38" s="100">
        <f t="shared" ca="1" si="3"/>
        <v>1.4003915073031115E-2</v>
      </c>
      <c r="H38" s="100">
        <f t="shared" ca="1" si="4"/>
        <v>2.6730026730026335E-3</v>
      </c>
    </row>
    <row r="39" spans="1:8" x14ac:dyDescent="0.25">
      <c r="A39" s="173" t="str">
        <f>TableA1Hide!B39</f>
        <v>Ionawr 21</v>
      </c>
      <c r="C39" s="1"/>
      <c r="D39" s="174">
        <f t="shared" ca="1" si="0"/>
        <v>4110</v>
      </c>
      <c r="E39" s="174">
        <f t="shared" ca="1" si="1"/>
        <v>4250</v>
      </c>
      <c r="F39" s="174">
        <f t="shared" ca="1" si="2"/>
        <v>4270</v>
      </c>
      <c r="G39" s="100">
        <f t="shared" ca="1" si="3"/>
        <v>3.3819951338199594E-2</v>
      </c>
      <c r="H39" s="100">
        <f t="shared" ca="1" si="4"/>
        <v>4.7069898799718679E-3</v>
      </c>
    </row>
    <row r="40" spans="1:8" x14ac:dyDescent="0.25">
      <c r="A40" s="173" t="str">
        <f>TableA1Hide!B40</f>
        <v>Chwefror 21</v>
      </c>
      <c r="C40" s="1"/>
      <c r="D40" s="174">
        <f t="shared" ca="1" si="0"/>
        <v>5040</v>
      </c>
      <c r="E40" s="174">
        <f t="shared" ca="1" si="1"/>
        <v>5210</v>
      </c>
      <c r="F40" s="174">
        <f t="shared" ca="1" si="2"/>
        <v>5230</v>
      </c>
      <c r="G40" s="100">
        <f t="shared" ca="1" si="3"/>
        <v>3.4339023421992909E-2</v>
      </c>
      <c r="H40" s="100">
        <f t="shared" ca="1" si="4"/>
        <v>3.8380349261177837E-3</v>
      </c>
    </row>
    <row r="41" spans="1:8" x14ac:dyDescent="0.25">
      <c r="A41" s="173" t="str">
        <f>TableA1Hide!B41</f>
        <v>Mawrth 21</v>
      </c>
      <c r="C41" s="1"/>
      <c r="D41" s="174">
        <f t="shared" ca="1" si="0"/>
        <v>6880</v>
      </c>
      <c r="E41" s="174">
        <f t="shared" ca="1" si="1"/>
        <v>7070</v>
      </c>
      <c r="F41" s="174">
        <f t="shared" ca="1" si="2"/>
        <v>7100</v>
      </c>
      <c r="G41" s="100">
        <f t="shared" ca="1" si="3"/>
        <v>2.7632344386271157E-2</v>
      </c>
      <c r="H41" s="100">
        <f t="shared" ca="1" si="4"/>
        <v>4.245683555052393E-3</v>
      </c>
    </row>
    <row r="42" spans="1:8" ht="26.25" customHeight="1" x14ac:dyDescent="0.25">
      <c r="A42" s="173" t="str">
        <f>TableA1Hide!B42</f>
        <v>Ebrill 21</v>
      </c>
      <c r="C42" s="1"/>
      <c r="D42" s="174">
        <f t="shared" ca="1" si="0"/>
        <v>5440</v>
      </c>
      <c r="E42" s="174">
        <f t="shared" ca="1" si="1"/>
        <v>5640</v>
      </c>
      <c r="F42" s="174">
        <f t="shared" ca="1" si="2"/>
        <v>5650</v>
      </c>
      <c r="G42" s="100">
        <f t="shared" ca="1" si="3"/>
        <v>3.6601066764760048E-2</v>
      </c>
      <c r="H42" s="100">
        <f t="shared" ca="1" si="4"/>
        <v>2.8388928317955031E-3</v>
      </c>
    </row>
    <row r="43" spans="1:8" ht="15" customHeight="1" x14ac:dyDescent="0.25">
      <c r="A43" s="173" t="str">
        <f>TableA1Hide!B43</f>
        <v>Mai 21</v>
      </c>
      <c r="C43" s="1"/>
      <c r="D43" s="174">
        <f t="shared" ca="1" si="0"/>
        <v>5060</v>
      </c>
      <c r="E43" s="174">
        <f t="shared" ca="1" si="1"/>
        <v>5170</v>
      </c>
      <c r="F43" s="174">
        <f t="shared" ca="1" si="2"/>
        <v>5170</v>
      </c>
      <c r="G43" s="100">
        <f t="shared" ca="1" si="3"/>
        <v>2.1756329113924E-2</v>
      </c>
      <c r="H43" s="100">
        <f t="shared" ca="1" si="4"/>
        <v>1.3550135501354532E-3</v>
      </c>
    </row>
    <row r="44" spans="1:8" ht="15" customHeight="1" x14ac:dyDescent="0.25">
      <c r="A44" s="173" t="str">
        <f>TableA1Hide!B44</f>
        <v>Mehefin 21</v>
      </c>
      <c r="C44" s="1"/>
      <c r="D44" s="174">
        <f t="shared" ca="1" si="0"/>
        <v>8360</v>
      </c>
      <c r="E44" s="174">
        <f t="shared" ca="1" si="1"/>
        <v>8580</v>
      </c>
      <c r="F44" s="174">
        <f t="shared" ca="1" si="2"/>
        <v>8620</v>
      </c>
      <c r="G44" s="100">
        <f t="shared" ca="1" si="3"/>
        <v>2.6315789473684292E-2</v>
      </c>
      <c r="H44" s="100">
        <f t="shared" ca="1" si="4"/>
        <v>4.4289044289045343E-3</v>
      </c>
    </row>
    <row r="45" spans="1:8" ht="15" customHeight="1" x14ac:dyDescent="0.25">
      <c r="A45" s="173" t="str">
        <f>TableA1Hide!B45</f>
        <v>Gorffenaf 21</v>
      </c>
      <c r="C45" s="1"/>
      <c r="D45" s="174">
        <f t="shared" ca="1" si="0"/>
        <v>4930</v>
      </c>
      <c r="E45" s="174">
        <f t="shared" ca="1" si="1"/>
        <v>5090</v>
      </c>
      <c r="F45" s="174" t="str">
        <f t="shared" ca="1" si="2"/>
        <v/>
      </c>
      <c r="G45" s="100">
        <f t="shared" ca="1" si="3"/>
        <v>3.2035685320356944E-2</v>
      </c>
      <c r="H45" s="100" t="str">
        <f t="shared" ca="1" si="4"/>
        <v/>
      </c>
    </row>
    <row r="46" spans="1:8" ht="15" customHeight="1" x14ac:dyDescent="0.25">
      <c r="A46" s="173" t="str">
        <f>TableA1Hide!B46</f>
        <v>Awst 21</v>
      </c>
      <c r="C46" s="1"/>
      <c r="D46" s="174">
        <f t="shared" ca="1" si="0"/>
        <v>5400</v>
      </c>
      <c r="E46" s="174" t="str">
        <f t="shared" ca="1" si="1"/>
        <v/>
      </c>
      <c r="F46" s="174" t="str">
        <f t="shared" ca="1" si="2"/>
        <v/>
      </c>
      <c r="G46" s="100" t="str">
        <f t="shared" ca="1" si="3"/>
        <v/>
      </c>
      <c r="H46" s="100" t="str">
        <f t="shared" ca="1" si="4"/>
        <v/>
      </c>
    </row>
    <row r="47" spans="1:8" ht="5.85" customHeight="1" x14ac:dyDescent="0.25">
      <c r="B47" s="171"/>
      <c r="C47" s="35"/>
      <c r="D47" s="150"/>
      <c r="E47" s="150"/>
      <c r="F47" s="150"/>
      <c r="G47" s="151"/>
      <c r="H47" s="151"/>
    </row>
    <row r="48" spans="1:8" x14ac:dyDescent="0.25">
      <c r="A48" s="175">
        <v>1</v>
      </c>
      <c r="B48" s="101" t="str">
        <f>TableA1Hide!B48</f>
        <v>Mae'r gwerthoedd yn y tabl hwn wedi cael eu talgrynnu i'r 10 trafodiad agosaf.</v>
      </c>
      <c r="C48" s="176"/>
      <c r="D48" s="177"/>
      <c r="E48" s="177"/>
      <c r="F48" s="177"/>
      <c r="G48" s="177"/>
      <c r="H48" s="176"/>
    </row>
  </sheetData>
  <mergeCells count="3">
    <mergeCell ref="A1:D1"/>
    <mergeCell ref="A2:H2"/>
    <mergeCell ref="A4:C5"/>
  </mergeCells>
  <hyperlinks>
    <hyperlink ref="A1" location="ContentsHead" display="ContentsHead" xr:uid="{AD2D8AE3-6888-41E6-9A43-59B1B7F84BE7}"/>
  </hyperlinks>
  <pageMargins left="0.7" right="0.7" top="0.75" bottom="0.75" header="0.3" footer="0.3"/>
  <pageSetup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1265" r:id="rId4" name="List Box 1">
              <controlPr defaultSize="0" autoLine="0" autoPict="0">
                <anchor moveWithCells="1">
                  <from>
                    <xdr:col>8</xdr:col>
                    <xdr:colOff>171450</xdr:colOff>
                    <xdr:row>0</xdr:row>
                    <xdr:rowOff>76200</xdr:rowOff>
                  </from>
                  <to>
                    <xdr:col>11</xdr:col>
                    <xdr:colOff>133350</xdr:colOff>
                    <xdr:row>4</xdr:row>
                    <xdr:rowOff>38100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89BDDD-6473-45E4-BE41-6A73D033B35F}">
  <sheetPr codeName="Sheet41"/>
  <dimension ref="A1:W51"/>
  <sheetViews>
    <sheetView zoomScaleNormal="100" workbookViewId="0">
      <selection sqref="A1:D1"/>
    </sheetView>
  </sheetViews>
  <sheetFormatPr defaultColWidth="0" defaultRowHeight="15" x14ac:dyDescent="0.25"/>
  <cols>
    <col min="1" max="1" width="3.140625" style="84" customWidth="1"/>
    <col min="2" max="2" width="10.42578125" style="84" customWidth="1"/>
    <col min="3" max="3" width="2.5703125" style="84" customWidth="1"/>
    <col min="4" max="5" width="10.5703125" style="84" bestFit="1" customWidth="1"/>
    <col min="6" max="6" width="11.140625" style="84" bestFit="1" customWidth="1"/>
    <col min="7" max="7" width="13.5703125" style="84" bestFit="1" customWidth="1"/>
    <col min="8" max="8" width="16.42578125" style="84" customWidth="1"/>
    <col min="9" max="14" width="9" style="84" customWidth="1"/>
    <col min="15" max="22" width="9" style="84" hidden="1" customWidth="1"/>
    <col min="23" max="16384" width="9" style="84" hidden="1"/>
  </cols>
  <sheetData>
    <row r="1" spans="1:23" x14ac:dyDescent="0.25">
      <c r="A1" s="167" t="str">
        <f ca="1">INDIRECT(T1)</f>
        <v>Nôl i'r dudalen cynnwys</v>
      </c>
      <c r="B1" s="167"/>
      <c r="C1" s="167"/>
      <c r="D1" s="167"/>
      <c r="E1" s="12"/>
      <c r="F1" s="12"/>
      <c r="G1" s="12"/>
      <c r="H1" s="12"/>
      <c r="T1" s="84" t="s">
        <v>474</v>
      </c>
    </row>
    <row r="2" spans="1:23" s="1" customFormat="1" ht="13.5" customHeight="1" x14ac:dyDescent="0.2">
      <c r="A2" s="130" t="str">
        <f ca="1">INDIRECT($V$10&amp;"Header")</f>
        <v>Tabl A2: Amcangyfrifon treth yn ddyledus ar drafodiadau hysbysadwy a adroddwyd: Pob trafodiadau</v>
      </c>
      <c r="B2" s="130"/>
      <c r="C2" s="130"/>
      <c r="D2" s="130"/>
      <c r="E2" s="130"/>
      <c r="F2" s="130"/>
      <c r="G2" s="130"/>
      <c r="H2" s="130"/>
    </row>
    <row r="3" spans="1:23" s="1" customFormat="1" ht="12.75" x14ac:dyDescent="0.2">
      <c r="B3" s="160"/>
      <c r="C3" s="160"/>
      <c r="D3" s="160"/>
      <c r="E3" s="160"/>
      <c r="F3" s="160"/>
      <c r="G3" s="160"/>
      <c r="H3" s="160"/>
    </row>
    <row r="4" spans="1:23" ht="17.850000000000001" customHeight="1" x14ac:dyDescent="0.35">
      <c r="A4" s="46" t="s">
        <v>408</v>
      </c>
      <c r="B4" s="46"/>
      <c r="C4" s="46"/>
      <c r="D4" s="178" t="s">
        <v>409</v>
      </c>
      <c r="E4" s="178"/>
      <c r="F4" s="178"/>
      <c r="G4" s="178" t="s">
        <v>410</v>
      </c>
      <c r="H4" s="178"/>
    </row>
    <row r="5" spans="1:23" ht="17.25" customHeight="1" x14ac:dyDescent="0.25">
      <c r="A5" s="52"/>
      <c r="B5" s="52"/>
      <c r="C5" s="52"/>
      <c r="D5" s="146" t="s">
        <v>412</v>
      </c>
      <c r="E5" s="146" t="s">
        <v>413</v>
      </c>
      <c r="F5" s="146" t="s">
        <v>414</v>
      </c>
      <c r="G5" s="146" t="s">
        <v>415</v>
      </c>
      <c r="H5" s="146" t="s">
        <v>416</v>
      </c>
    </row>
    <row r="6" spans="1:23" x14ac:dyDescent="0.25">
      <c r="A6" s="179" t="str">
        <f>TableA2Hide!B6</f>
        <v>Ebrill 18</v>
      </c>
      <c r="C6" s="148"/>
      <c r="D6" s="161">
        <f t="shared" ref="D6:D46" ca="1" si="0">VLOOKUP($A6, INDIRECT($V$10), 3, FALSE)</f>
        <v>12</v>
      </c>
      <c r="E6" s="161">
        <f t="shared" ref="E6:E46" ca="1" si="1">VLOOKUP($A6, INDIRECT($V$10), 4, FALSE)</f>
        <v>15.6</v>
      </c>
      <c r="F6" s="161">
        <f t="shared" ref="F6:F46" ca="1" si="2">VLOOKUP($A6, INDIRECT($V$10), 5, FALSE)</f>
        <v>15.6</v>
      </c>
      <c r="G6" s="151">
        <f t="shared" ref="G6:G46" ca="1" si="3">VLOOKUP($A6, INDIRECT($V$10), 6, FALSE)</f>
        <v>0.29776821780344309</v>
      </c>
      <c r="H6" s="151">
        <f t="shared" ref="H6:H46" ca="1" si="4">VLOOKUP($A6, INDIRECT($V$10), 7, FALSE)</f>
        <v>-1.7154544930783056E-3</v>
      </c>
    </row>
    <row r="7" spans="1:23" x14ac:dyDescent="0.25">
      <c r="A7" s="179" t="str">
        <f>TableA2Hide!B7</f>
        <v>Mai 18</v>
      </c>
      <c r="C7" s="148"/>
      <c r="D7" s="161">
        <f t="shared" ca="1" si="0"/>
        <v>13.6</v>
      </c>
      <c r="E7" s="161">
        <f t="shared" ca="1" si="1"/>
        <v>14.4</v>
      </c>
      <c r="F7" s="161">
        <f t="shared" ca="1" si="2"/>
        <v>14.4</v>
      </c>
      <c r="G7" s="151">
        <f t="shared" ca="1" si="3"/>
        <v>6.0749415182972388E-2</v>
      </c>
      <c r="H7" s="151">
        <f t="shared" ca="1" si="4"/>
        <v>-1.9151710274740719E-3</v>
      </c>
    </row>
    <row r="8" spans="1:23" x14ac:dyDescent="0.25">
      <c r="A8" s="179" t="str">
        <f>TableA2Hide!B8</f>
        <v>Mehefin 18</v>
      </c>
      <c r="C8" s="148"/>
      <c r="D8" s="161">
        <f t="shared" ca="1" si="0"/>
        <v>18</v>
      </c>
      <c r="E8" s="161">
        <f t="shared" ca="1" si="1"/>
        <v>19.600000000000001</v>
      </c>
      <c r="F8" s="161">
        <f t="shared" ca="1" si="2"/>
        <v>19.7</v>
      </c>
      <c r="G8" s="151">
        <f t="shared" ca="1" si="3"/>
        <v>9.1274149879071897E-2</v>
      </c>
      <c r="H8" s="151">
        <f t="shared" ca="1" si="4"/>
        <v>4.7361495243052332E-3</v>
      </c>
    </row>
    <row r="9" spans="1:23" x14ac:dyDescent="0.25">
      <c r="A9" s="179" t="str">
        <f>TableA2Hide!B9</f>
        <v>Gorffenaf 18</v>
      </c>
      <c r="C9" s="148"/>
      <c r="D9" s="161">
        <f t="shared" ca="1" si="0"/>
        <v>19.7</v>
      </c>
      <c r="E9" s="161">
        <f t="shared" ca="1" si="1"/>
        <v>22.1</v>
      </c>
      <c r="F9" s="161">
        <f t="shared" ca="1" si="2"/>
        <v>22</v>
      </c>
      <c r="G9" s="151">
        <f t="shared" ca="1" si="3"/>
        <v>0.12155342624901766</v>
      </c>
      <c r="H9" s="151">
        <f t="shared" ca="1" si="4"/>
        <v>-1.2911151067064308E-3</v>
      </c>
      <c r="S9" s="1">
        <v>1</v>
      </c>
      <c r="T9" s="1"/>
      <c r="U9" s="1"/>
      <c r="V9" s="1"/>
    </row>
    <row r="10" spans="1:23" x14ac:dyDescent="0.25">
      <c r="A10" s="179" t="str">
        <f>TableA2Hide!B10</f>
        <v>Awst 18</v>
      </c>
      <c r="C10" s="148"/>
      <c r="D10" s="161">
        <f t="shared" ca="1" si="0"/>
        <v>19.100000000000001</v>
      </c>
      <c r="E10" s="161">
        <f t="shared" ca="1" si="1"/>
        <v>20</v>
      </c>
      <c r="F10" s="161">
        <f t="shared" ca="1" si="2"/>
        <v>19.8</v>
      </c>
      <c r="G10" s="151">
        <f t="shared" ca="1" si="3"/>
        <v>5.1305064974089154E-2</v>
      </c>
      <c r="H10" s="151">
        <f t="shared" ca="1" si="4"/>
        <v>-1.0217138893968691E-2</v>
      </c>
      <c r="S10" s="84">
        <v>1</v>
      </c>
      <c r="T10" s="84" t="s">
        <v>475</v>
      </c>
      <c r="V10" s="84" t="str">
        <f>VLOOKUP($S$9,$S$10:$T$13,2,FALSE)</f>
        <v>DTORounded</v>
      </c>
      <c r="W10" s="84">
        <v>25</v>
      </c>
    </row>
    <row r="11" spans="1:23" x14ac:dyDescent="0.25">
      <c r="A11" s="179" t="str">
        <f>TableA2Hide!B11</f>
        <v>Medi 18</v>
      </c>
      <c r="C11" s="148"/>
      <c r="D11" s="161">
        <f t="shared" ca="1" si="0"/>
        <v>19.399999999999999</v>
      </c>
      <c r="E11" s="161">
        <f t="shared" ca="1" si="1"/>
        <v>19.899999999999999</v>
      </c>
      <c r="F11" s="161">
        <f t="shared" ca="1" si="2"/>
        <v>20.2</v>
      </c>
      <c r="G11" s="151">
        <f t="shared" ca="1" si="3"/>
        <v>2.7122760507440002E-2</v>
      </c>
      <c r="H11" s="151">
        <f t="shared" ca="1" si="4"/>
        <v>1.186616534683238E-2</v>
      </c>
      <c r="S11" s="84">
        <v>2</v>
      </c>
      <c r="T11" s="84" t="s">
        <v>476</v>
      </c>
      <c r="W11" s="84">
        <v>26</v>
      </c>
    </row>
    <row r="12" spans="1:23" x14ac:dyDescent="0.25">
      <c r="A12" s="179" t="str">
        <f>TableA2Hide!B12</f>
        <v>Hydref 18</v>
      </c>
      <c r="C12" s="148"/>
      <c r="D12" s="161">
        <f t="shared" ca="1" si="0"/>
        <v>21.3</v>
      </c>
      <c r="E12" s="161">
        <f t="shared" ca="1" si="1"/>
        <v>21.8</v>
      </c>
      <c r="F12" s="161">
        <f t="shared" ca="1" si="2"/>
        <v>21.7</v>
      </c>
      <c r="G12" s="151">
        <f t="shared" ca="1" si="3"/>
        <v>2.3876296587079127E-2</v>
      </c>
      <c r="H12" s="151">
        <f t="shared" ca="1" si="4"/>
        <v>-5.7083132668881431E-3</v>
      </c>
      <c r="S12" s="84">
        <v>3</v>
      </c>
      <c r="T12" s="84" t="s">
        <v>477</v>
      </c>
      <c r="W12" s="84">
        <v>29</v>
      </c>
    </row>
    <row r="13" spans="1:23" x14ac:dyDescent="0.25">
      <c r="A13" s="179" t="str">
        <f>TableA2Hide!B13</f>
        <v>Tachwedd 18</v>
      </c>
      <c r="C13" s="148"/>
      <c r="D13" s="161">
        <f t="shared" ca="1" si="0"/>
        <v>22.7</v>
      </c>
      <c r="E13" s="161">
        <f t="shared" ca="1" si="1"/>
        <v>23.3</v>
      </c>
      <c r="F13" s="161">
        <f t="shared" ca="1" si="2"/>
        <v>23.3</v>
      </c>
      <c r="G13" s="151">
        <f t="shared" ca="1" si="3"/>
        <v>2.749829492502287E-2</v>
      </c>
      <c r="H13" s="151">
        <f t="shared" ca="1" si="4"/>
        <v>-3.3437218633470822E-3</v>
      </c>
      <c r="S13" s="84">
        <v>4</v>
      </c>
      <c r="T13" s="84" t="s">
        <v>478</v>
      </c>
      <c r="W13" s="84">
        <v>28</v>
      </c>
    </row>
    <row r="14" spans="1:23" x14ac:dyDescent="0.25">
      <c r="A14" s="179" t="str">
        <f>TableA2Hide!B14</f>
        <v>Rhagfyr 18</v>
      </c>
      <c r="C14" s="148"/>
      <c r="D14" s="161">
        <f t="shared" ca="1" si="0"/>
        <v>21.4</v>
      </c>
      <c r="E14" s="161">
        <f t="shared" ca="1" si="1"/>
        <v>21.5</v>
      </c>
      <c r="F14" s="161">
        <f t="shared" ca="1" si="2"/>
        <v>21.5</v>
      </c>
      <c r="G14" s="151">
        <f t="shared" ca="1" si="3"/>
        <v>4.5113452542320243E-3</v>
      </c>
      <c r="H14" s="151">
        <f t="shared" ca="1" si="4"/>
        <v>-2.0115025394483732E-3</v>
      </c>
    </row>
    <row r="15" spans="1:23" x14ac:dyDescent="0.25">
      <c r="A15" s="179" t="str">
        <f>TableA2Hide!B15</f>
        <v>Ionawr 19</v>
      </c>
      <c r="C15" s="148"/>
      <c r="D15" s="161">
        <f t="shared" ca="1" si="0"/>
        <v>16.899999999999999</v>
      </c>
      <c r="E15" s="161">
        <f t="shared" ca="1" si="1"/>
        <v>17.3</v>
      </c>
      <c r="F15" s="161">
        <f t="shared" ca="1" si="2"/>
        <v>17.3</v>
      </c>
      <c r="G15" s="151">
        <f t="shared" ca="1" si="3"/>
        <v>2.4766746845294563E-2</v>
      </c>
      <c r="H15" s="151">
        <f t="shared" ca="1" si="4"/>
        <v>1.0937120589336047E-3</v>
      </c>
    </row>
    <row r="16" spans="1:23" x14ac:dyDescent="0.25">
      <c r="A16" s="179" t="str">
        <f>TableA2Hide!B16</f>
        <v>Chwefror 19</v>
      </c>
      <c r="C16" s="35"/>
      <c r="D16" s="161">
        <f t="shared" ca="1" si="0"/>
        <v>15.1</v>
      </c>
      <c r="E16" s="161">
        <f t="shared" ca="1" si="1"/>
        <v>15.6</v>
      </c>
      <c r="F16" s="161">
        <f t="shared" ca="1" si="2"/>
        <v>15.7</v>
      </c>
      <c r="G16" s="151">
        <f t="shared" ca="1" si="3"/>
        <v>3.5711167517317621E-2</v>
      </c>
      <c r="H16" s="151">
        <f t="shared" ca="1" si="4"/>
        <v>2.3087229441696167E-3</v>
      </c>
    </row>
    <row r="17" spans="1:8" x14ac:dyDescent="0.25">
      <c r="A17" s="179" t="str">
        <f>TableA2Hide!B17</f>
        <v>Mawrth 19</v>
      </c>
      <c r="C17" s="35"/>
      <c r="D17" s="161">
        <f t="shared" ca="1" si="0"/>
        <v>19.7</v>
      </c>
      <c r="E17" s="161">
        <f t="shared" ca="1" si="1"/>
        <v>20</v>
      </c>
      <c r="F17" s="161">
        <f t="shared" ca="1" si="2"/>
        <v>19.899999999999999</v>
      </c>
      <c r="G17" s="151">
        <f t="shared" ca="1" si="3"/>
        <v>1.8017156287696512E-2</v>
      </c>
      <c r="H17" s="151">
        <f t="shared" ca="1" si="4"/>
        <v>-3.9383471936768055E-3</v>
      </c>
    </row>
    <row r="18" spans="1:8" ht="26.25" customHeight="1" x14ac:dyDescent="0.25">
      <c r="A18" s="180" t="str">
        <f>TableA2Hide!B18</f>
        <v>Ebrill 19</v>
      </c>
      <c r="C18" s="181">
        <f>IF(OR(S9=1, S9=4), TableA2Hide!A50, "")</f>
        <v>2</v>
      </c>
      <c r="D18" s="182">
        <f t="shared" ca="1" si="0"/>
        <v>14.5</v>
      </c>
      <c r="E18" s="182">
        <f t="shared" ca="1" si="1"/>
        <v>14.1</v>
      </c>
      <c r="F18" s="182">
        <f t="shared" ca="1" si="2"/>
        <v>14</v>
      </c>
      <c r="G18" s="100">
        <f t="shared" ca="1" si="3"/>
        <v>-3.0852339609937274E-2</v>
      </c>
      <c r="H18" s="100">
        <f t="shared" ca="1" si="4"/>
        <v>-5.3584423580269602E-3</v>
      </c>
    </row>
    <row r="19" spans="1:8" x14ac:dyDescent="0.25">
      <c r="A19" s="179" t="str">
        <f>TableA2Hide!B19</f>
        <v>Mai 19</v>
      </c>
      <c r="C19" s="35"/>
      <c r="D19" s="161">
        <f t="shared" ca="1" si="0"/>
        <v>17.7</v>
      </c>
      <c r="E19" s="161">
        <f t="shared" ca="1" si="1"/>
        <v>18</v>
      </c>
      <c r="F19" s="161">
        <f t="shared" ca="1" si="2"/>
        <v>20.100000000000001</v>
      </c>
      <c r="G19" s="151">
        <f t="shared" ca="1" si="3"/>
        <v>1.5440735983392351E-2</v>
      </c>
      <c r="H19" s="151">
        <f t="shared" ca="1" si="4"/>
        <v>0.11469074416264435</v>
      </c>
    </row>
    <row r="20" spans="1:8" x14ac:dyDescent="0.25">
      <c r="A20" s="179" t="str">
        <f>TableA2Hide!B20</f>
        <v>Mehefin 19</v>
      </c>
      <c r="C20" s="35"/>
      <c r="D20" s="161">
        <f t="shared" ca="1" si="0"/>
        <v>15.8</v>
      </c>
      <c r="E20" s="161">
        <f t="shared" ca="1" si="1"/>
        <v>17.2</v>
      </c>
      <c r="F20" s="161">
        <f t="shared" ca="1" si="2"/>
        <v>17.100000000000001</v>
      </c>
      <c r="G20" s="151">
        <f t="shared" ca="1" si="3"/>
        <v>8.9102346982946612E-2</v>
      </c>
      <c r="H20" s="151">
        <f t="shared" ca="1" si="4"/>
        <v>-8.099027881968035E-3</v>
      </c>
    </row>
    <row r="21" spans="1:8" x14ac:dyDescent="0.25">
      <c r="A21" s="179" t="str">
        <f>TableA2Hide!B21</f>
        <v>Gorffenaf 19</v>
      </c>
      <c r="C21" s="35"/>
      <c r="D21" s="161">
        <f t="shared" ca="1" si="0"/>
        <v>19.600000000000001</v>
      </c>
      <c r="E21" s="161">
        <f t="shared" ca="1" si="1"/>
        <v>19.8</v>
      </c>
      <c r="F21" s="161">
        <f t="shared" ca="1" si="2"/>
        <v>19.8</v>
      </c>
      <c r="G21" s="151">
        <f t="shared" ca="1" si="3"/>
        <v>1.1441159094722098E-2</v>
      </c>
      <c r="H21" s="151">
        <f t="shared" ca="1" si="4"/>
        <v>-1.187193125467223E-3</v>
      </c>
    </row>
    <row r="22" spans="1:8" x14ac:dyDescent="0.25">
      <c r="A22" s="179" t="str">
        <f>TableA2Hide!B22</f>
        <v>Awst 19</v>
      </c>
      <c r="C22" s="35"/>
      <c r="D22" s="161">
        <f t="shared" ca="1" si="0"/>
        <v>20.8</v>
      </c>
      <c r="E22" s="161">
        <f t="shared" ca="1" si="1"/>
        <v>21.4</v>
      </c>
      <c r="F22" s="161">
        <f t="shared" ca="1" si="2"/>
        <v>21.4</v>
      </c>
      <c r="G22" s="151">
        <f t="shared" ca="1" si="3"/>
        <v>3.1490990616660053E-2</v>
      </c>
      <c r="H22" s="151">
        <f t="shared" ca="1" si="4"/>
        <v>-4.2109264817047354E-4</v>
      </c>
    </row>
    <row r="23" spans="1:8" x14ac:dyDescent="0.25">
      <c r="A23" s="179" t="str">
        <f>TableA2Hide!B23</f>
        <v>Medi 19</v>
      </c>
      <c r="C23" s="35"/>
      <c r="D23" s="161">
        <f t="shared" ca="1" si="0"/>
        <v>19.2</v>
      </c>
      <c r="E23" s="161">
        <f t="shared" ca="1" si="1"/>
        <v>22.3</v>
      </c>
      <c r="F23" s="161">
        <f t="shared" ca="1" si="2"/>
        <v>22.2</v>
      </c>
      <c r="G23" s="151">
        <f t="shared" ca="1" si="3"/>
        <v>0.15841685805045413</v>
      </c>
      <c r="H23" s="151">
        <f t="shared" ca="1" si="4"/>
        <v>-2.4222841060769218E-3</v>
      </c>
    </row>
    <row r="24" spans="1:8" x14ac:dyDescent="0.25">
      <c r="A24" s="179" t="str">
        <f>TableA2Hide!B24</f>
        <v>Hydref 19</v>
      </c>
      <c r="C24" s="35"/>
      <c r="D24" s="161">
        <f t="shared" ca="1" si="0"/>
        <v>20.3</v>
      </c>
      <c r="E24" s="161">
        <f t="shared" ca="1" si="1"/>
        <v>20.7</v>
      </c>
      <c r="F24" s="161">
        <f t="shared" ca="1" si="2"/>
        <v>20.5</v>
      </c>
      <c r="G24" s="151">
        <f t="shared" ca="1" si="3"/>
        <v>1.9157895659545288E-2</v>
      </c>
      <c r="H24" s="151">
        <f t="shared" ca="1" si="4"/>
        <v>-5.3428682388443338E-3</v>
      </c>
    </row>
    <row r="25" spans="1:8" x14ac:dyDescent="0.25">
      <c r="A25" s="179" t="str">
        <f>TableA2Hide!B25</f>
        <v>Tachwedd 19</v>
      </c>
      <c r="D25" s="161">
        <f t="shared" ca="1" si="0"/>
        <v>23.2</v>
      </c>
      <c r="E25" s="161">
        <f t="shared" ca="1" si="1"/>
        <v>23.5</v>
      </c>
      <c r="F25" s="161">
        <f t="shared" ca="1" si="2"/>
        <v>23.4</v>
      </c>
      <c r="G25" s="151">
        <f t="shared" ca="1" si="3"/>
        <v>1.3392401829710243E-2</v>
      </c>
      <c r="H25" s="151">
        <f t="shared" ca="1" si="4"/>
        <v>-4.2636850384248914E-3</v>
      </c>
    </row>
    <row r="26" spans="1:8" x14ac:dyDescent="0.25">
      <c r="A26" s="179" t="str">
        <f>TableA2Hide!B26</f>
        <v>Rhagfyr 19</v>
      </c>
      <c r="C26" s="162"/>
      <c r="D26" s="161">
        <f t="shared" ca="1" si="0"/>
        <v>24.4</v>
      </c>
      <c r="E26" s="161">
        <f t="shared" ca="1" si="1"/>
        <v>24.3</v>
      </c>
      <c r="F26" s="161">
        <f t="shared" ca="1" si="2"/>
        <v>24.3</v>
      </c>
      <c r="G26" s="151">
        <f t="shared" ca="1" si="3"/>
        <v>-1.8407601802791218E-3</v>
      </c>
      <c r="H26" s="151">
        <f t="shared" ca="1" si="4"/>
        <v>7.1884087109364003E-4</v>
      </c>
    </row>
    <row r="27" spans="1:8" x14ac:dyDescent="0.25">
      <c r="A27" s="179" t="str">
        <f>TableA2Hide!B27</f>
        <v>Ionawr 20</v>
      </c>
      <c r="C27" s="35"/>
      <c r="D27" s="161">
        <f t="shared" ca="1" si="0"/>
        <v>16.2</v>
      </c>
      <c r="E27" s="161">
        <f t="shared" ca="1" si="1"/>
        <v>20.6</v>
      </c>
      <c r="F27" s="161">
        <f t="shared" ca="1" si="2"/>
        <v>20.3</v>
      </c>
      <c r="G27" s="151">
        <f t="shared" ca="1" si="3"/>
        <v>0.26596390328824682</v>
      </c>
      <c r="H27" s="151">
        <f t="shared" ca="1" si="4"/>
        <v>-1.1386198994492891E-2</v>
      </c>
    </row>
    <row r="28" spans="1:8" x14ac:dyDescent="0.25">
      <c r="A28" s="179" t="str">
        <f>TableA2Hide!B28</f>
        <v>Chwefror 20</v>
      </c>
      <c r="C28" s="35"/>
      <c r="D28" s="161">
        <f t="shared" ca="1" si="0"/>
        <v>16.5</v>
      </c>
      <c r="E28" s="161">
        <f t="shared" ca="1" si="1"/>
        <v>16.600000000000001</v>
      </c>
      <c r="F28" s="161">
        <f t="shared" ca="1" si="2"/>
        <v>16.600000000000001</v>
      </c>
      <c r="G28" s="151">
        <f t="shared" ca="1" si="3"/>
        <v>8.8695419087907457E-3</v>
      </c>
      <c r="H28" s="151">
        <f t="shared" ca="1" si="4"/>
        <v>-3.3444691823329986E-3</v>
      </c>
    </row>
    <row r="29" spans="1:8" x14ac:dyDescent="0.25">
      <c r="A29" s="179" t="str">
        <f>TableA2Hide!B29</f>
        <v>Mawrth 20</v>
      </c>
      <c r="C29" s="35"/>
      <c r="D29" s="161">
        <f t="shared" ca="1" si="0"/>
        <v>17.399999999999999</v>
      </c>
      <c r="E29" s="161">
        <f t="shared" ca="1" si="1"/>
        <v>18.399999999999999</v>
      </c>
      <c r="F29" s="161">
        <f t="shared" ca="1" si="2"/>
        <v>18.3</v>
      </c>
      <c r="G29" s="151">
        <f t="shared" ca="1" si="3"/>
        <v>5.5038663771175056E-2</v>
      </c>
      <c r="H29" s="151">
        <f t="shared" ca="1" si="4"/>
        <v>-3.2255618468488567E-3</v>
      </c>
    </row>
    <row r="30" spans="1:8" ht="26.25" customHeight="1" x14ac:dyDescent="0.25">
      <c r="A30" s="180" t="str">
        <f>TableA2Hide!B30</f>
        <v>Ebrill 20</v>
      </c>
      <c r="C30" s="1"/>
      <c r="D30" s="182">
        <f t="shared" ca="1" si="0"/>
        <v>10</v>
      </c>
      <c r="E30" s="182">
        <f t="shared" ca="1" si="1"/>
        <v>10.199999999999999</v>
      </c>
      <c r="F30" s="182">
        <f t="shared" ca="1" si="2"/>
        <v>10.1</v>
      </c>
      <c r="G30" s="100">
        <f t="shared" ca="1" si="3"/>
        <v>2.1552828997027484E-2</v>
      </c>
      <c r="H30" s="100">
        <f t="shared" ca="1" si="4"/>
        <v>-2.725757574512877E-3</v>
      </c>
    </row>
    <row r="31" spans="1:8" x14ac:dyDescent="0.25">
      <c r="A31" s="180" t="str">
        <f>TableA2Hide!B31</f>
        <v>Mai 20</v>
      </c>
      <c r="C31" s="1"/>
      <c r="D31" s="182">
        <f t="shared" ca="1" si="0"/>
        <v>6.7</v>
      </c>
      <c r="E31" s="182">
        <f t="shared" ca="1" si="1"/>
        <v>6.8</v>
      </c>
      <c r="F31" s="182">
        <f t="shared" ca="1" si="2"/>
        <v>6.7</v>
      </c>
      <c r="G31" s="100">
        <f t="shared" ca="1" si="3"/>
        <v>1.6831761801052059E-2</v>
      </c>
      <c r="H31" s="100">
        <f t="shared" ca="1" si="4"/>
        <v>-4.6276245873895228E-3</v>
      </c>
    </row>
    <row r="32" spans="1:8" x14ac:dyDescent="0.25">
      <c r="A32" s="180" t="str">
        <f>TableA2Hide!B32</f>
        <v>Mehefin 20</v>
      </c>
      <c r="C32" s="1"/>
      <c r="D32" s="182">
        <f t="shared" ca="1" si="0"/>
        <v>9.8000000000000007</v>
      </c>
      <c r="E32" s="182">
        <f t="shared" ca="1" si="1"/>
        <v>9.9</v>
      </c>
      <c r="F32" s="182">
        <f t="shared" ca="1" si="2"/>
        <v>9.9</v>
      </c>
      <c r="G32" s="100">
        <f t="shared" ca="1" si="3"/>
        <v>1.5827436193207367E-2</v>
      </c>
      <c r="H32" s="100">
        <f t="shared" ca="1" si="4"/>
        <v>-9.1265127472722751E-3</v>
      </c>
    </row>
    <row r="33" spans="1:8" x14ac:dyDescent="0.25">
      <c r="A33" s="180" t="str">
        <f>TableA2Hide!B33</f>
        <v>Gorffenaf 20</v>
      </c>
      <c r="C33" s="1"/>
      <c r="D33" s="182">
        <f t="shared" ca="1" si="0"/>
        <v>12.7</v>
      </c>
      <c r="E33" s="182">
        <f t="shared" ca="1" si="1"/>
        <v>13.1</v>
      </c>
      <c r="F33" s="182">
        <f t="shared" ca="1" si="2"/>
        <v>13.1</v>
      </c>
      <c r="G33" s="100">
        <f t="shared" ca="1" si="3"/>
        <v>3.8315480661344825E-2</v>
      </c>
      <c r="H33" s="100">
        <f t="shared" ca="1" si="4"/>
        <v>-1.9223358387951972E-3</v>
      </c>
    </row>
    <row r="34" spans="1:8" x14ac:dyDescent="0.25">
      <c r="A34" s="180" t="str">
        <f>TableA2Hide!B34</f>
        <v>Awst 20</v>
      </c>
      <c r="C34" s="1"/>
      <c r="D34" s="182">
        <f t="shared" ca="1" si="0"/>
        <v>14</v>
      </c>
      <c r="E34" s="182">
        <f t="shared" ca="1" si="1"/>
        <v>14.1</v>
      </c>
      <c r="F34" s="182">
        <f t="shared" ca="1" si="2"/>
        <v>14.1</v>
      </c>
      <c r="G34" s="100">
        <f t="shared" ca="1" si="3"/>
        <v>3.5306688334670877E-3</v>
      </c>
      <c r="H34" s="100">
        <f t="shared" ca="1" si="4"/>
        <v>-5.411018626372277E-4</v>
      </c>
    </row>
    <row r="35" spans="1:8" x14ac:dyDescent="0.25">
      <c r="A35" s="180" t="str">
        <f>TableA2Hide!B35</f>
        <v>Medi 20</v>
      </c>
      <c r="C35" s="1"/>
      <c r="D35" s="182">
        <f t="shared" ca="1" si="0"/>
        <v>13</v>
      </c>
      <c r="E35" s="182">
        <f t="shared" ca="1" si="1"/>
        <v>13.5</v>
      </c>
      <c r="F35" s="182">
        <f t="shared" ca="1" si="2"/>
        <v>13.4</v>
      </c>
      <c r="G35" s="100">
        <f t="shared" ca="1" si="3"/>
        <v>3.4332916943464298E-2</v>
      </c>
      <c r="H35" s="100">
        <f t="shared" ca="1" si="4"/>
        <v>-9.1987008972060913E-3</v>
      </c>
    </row>
    <row r="36" spans="1:8" x14ac:dyDescent="0.25">
      <c r="A36" s="180" t="str">
        <f>TableA2Hide!B36</f>
        <v>Hydref 20</v>
      </c>
      <c r="C36" s="1"/>
      <c r="D36" s="182">
        <f t="shared" ca="1" si="0"/>
        <v>22.5</v>
      </c>
      <c r="E36" s="182">
        <f t="shared" ca="1" si="1"/>
        <v>23.2</v>
      </c>
      <c r="F36" s="182">
        <f t="shared" ca="1" si="2"/>
        <v>23.1</v>
      </c>
      <c r="G36" s="100">
        <f t="shared" ca="1" si="3"/>
        <v>3.1478758974877508E-2</v>
      </c>
      <c r="H36" s="100">
        <f t="shared" ca="1" si="4"/>
        <v>-5.6562678071473416E-3</v>
      </c>
    </row>
    <row r="37" spans="1:8" x14ac:dyDescent="0.25">
      <c r="A37" s="180" t="str">
        <f>TableA2Hide!B37</f>
        <v>Tachwedd 20</v>
      </c>
      <c r="C37" s="1"/>
      <c r="D37" s="182">
        <f t="shared" ca="1" si="0"/>
        <v>21.9</v>
      </c>
      <c r="E37" s="182">
        <f t="shared" ca="1" si="1"/>
        <v>22.5</v>
      </c>
      <c r="F37" s="182">
        <f t="shared" ca="1" si="2"/>
        <v>22.4</v>
      </c>
      <c r="G37" s="100">
        <f t="shared" ca="1" si="3"/>
        <v>2.4993654450363501E-2</v>
      </c>
      <c r="H37" s="100">
        <f t="shared" ca="1" si="4"/>
        <v>-3.5746206187037277E-3</v>
      </c>
    </row>
    <row r="38" spans="1:8" x14ac:dyDescent="0.25">
      <c r="A38" s="180" t="str">
        <f>TableA2Hide!B38</f>
        <v>Rhagfyr 20</v>
      </c>
      <c r="C38" s="1"/>
      <c r="D38" s="182">
        <f t="shared" ca="1" si="0"/>
        <v>29.2</v>
      </c>
      <c r="E38" s="182">
        <f t="shared" ca="1" si="1"/>
        <v>29.9</v>
      </c>
      <c r="F38" s="182">
        <f t="shared" ca="1" si="2"/>
        <v>29.7</v>
      </c>
      <c r="G38" s="100">
        <f t="shared" ca="1" si="3"/>
        <v>2.6825390002482852E-2</v>
      </c>
      <c r="H38" s="100">
        <f t="shared" ca="1" si="4"/>
        <v>-6.8396211529638817E-3</v>
      </c>
    </row>
    <row r="39" spans="1:8" x14ac:dyDescent="0.25">
      <c r="A39" s="180" t="str">
        <f>TableA2Hide!B39</f>
        <v>Ionawr 21</v>
      </c>
      <c r="C39" s="1"/>
      <c r="D39" s="182">
        <f t="shared" ca="1" si="0"/>
        <v>17.8</v>
      </c>
      <c r="E39" s="182">
        <f t="shared" ca="1" si="1"/>
        <v>18.399999999999999</v>
      </c>
      <c r="F39" s="182">
        <f t="shared" ca="1" si="2"/>
        <v>18.100000000000001</v>
      </c>
      <c r="G39" s="100">
        <f t="shared" ca="1" si="3"/>
        <v>3.803415314950187E-2</v>
      </c>
      <c r="H39" s="100">
        <f t="shared" ca="1" si="4"/>
        <v>-2.0253411524489118E-2</v>
      </c>
    </row>
    <row r="40" spans="1:8" x14ac:dyDescent="0.25">
      <c r="A40" s="180" t="str">
        <f>TableA2Hide!B40</f>
        <v>Chwefror 21</v>
      </c>
      <c r="C40" s="1"/>
      <c r="D40" s="182">
        <f t="shared" ca="1" si="0"/>
        <v>24</v>
      </c>
      <c r="E40" s="182">
        <f t="shared" ca="1" si="1"/>
        <v>24.5</v>
      </c>
      <c r="F40" s="182">
        <f t="shared" ca="1" si="2"/>
        <v>24.2</v>
      </c>
      <c r="G40" s="100">
        <f t="shared" ca="1" si="3"/>
        <v>1.8491220233491257E-2</v>
      </c>
      <c r="H40" s="100">
        <f t="shared" ca="1" si="4"/>
        <v>-1.1135207382010681E-2</v>
      </c>
    </row>
    <row r="41" spans="1:8" x14ac:dyDescent="0.25">
      <c r="A41" s="180" t="str">
        <f>TableA2Hide!B41</f>
        <v>Mawrth 21</v>
      </c>
      <c r="C41" s="1"/>
      <c r="D41" s="182">
        <f t="shared" ca="1" si="0"/>
        <v>36.6</v>
      </c>
      <c r="E41" s="182">
        <f t="shared" ca="1" si="1"/>
        <v>37.6</v>
      </c>
      <c r="F41" s="182">
        <f t="shared" ca="1" si="2"/>
        <v>37.5</v>
      </c>
      <c r="G41" s="100">
        <f t="shared" ca="1" si="3"/>
        <v>2.6632861990608658E-2</v>
      </c>
      <c r="H41" s="100">
        <f t="shared" ca="1" si="4"/>
        <v>-3.0396711922603403E-3</v>
      </c>
    </row>
    <row r="42" spans="1:8" ht="26.25" customHeight="1" x14ac:dyDescent="0.25">
      <c r="A42" s="180" t="str">
        <f>TableA2Hide!B42</f>
        <v>Ebrill 21</v>
      </c>
      <c r="C42" s="1"/>
      <c r="D42" s="182">
        <f t="shared" ca="1" si="0"/>
        <v>37.6</v>
      </c>
      <c r="E42" s="182">
        <f t="shared" ca="1" si="1"/>
        <v>38.799999999999997</v>
      </c>
      <c r="F42" s="182">
        <f t="shared" ca="1" si="2"/>
        <v>38.5</v>
      </c>
      <c r="G42" s="100">
        <f t="shared" ca="1" si="3"/>
        <v>3.2497810883540312E-2</v>
      </c>
      <c r="H42" s="100">
        <f t="shared" ca="1" si="4"/>
        <v>-6.7859339311796552E-3</v>
      </c>
    </row>
    <row r="43" spans="1:8" ht="14.45" customHeight="1" x14ac:dyDescent="0.25">
      <c r="A43" s="180" t="str">
        <f>TableA2Hide!B43</f>
        <v>Mai 21</v>
      </c>
      <c r="C43" s="1"/>
      <c r="D43" s="182">
        <f t="shared" ca="1" si="0"/>
        <v>22.8</v>
      </c>
      <c r="E43" s="182">
        <f t="shared" ca="1" si="1"/>
        <v>22.8</v>
      </c>
      <c r="F43" s="182">
        <f t="shared" ca="1" si="2"/>
        <v>22.7</v>
      </c>
      <c r="G43" s="100">
        <f t="shared" ca="1" si="3"/>
        <v>4.7104335300796052E-4</v>
      </c>
      <c r="H43" s="100">
        <f t="shared" ca="1" si="4"/>
        <v>-4.6175648951694015E-3</v>
      </c>
    </row>
    <row r="44" spans="1:8" ht="14.45" customHeight="1" x14ac:dyDescent="0.25">
      <c r="A44" s="180" t="str">
        <f>TableA2Hide!B44</f>
        <v>Mehefin 21</v>
      </c>
      <c r="C44" s="1"/>
      <c r="D44" s="182">
        <f t="shared" ca="1" si="0"/>
        <v>38.799999999999997</v>
      </c>
      <c r="E44" s="182">
        <f t="shared" ca="1" si="1"/>
        <v>42.2</v>
      </c>
      <c r="F44" s="182">
        <f t="shared" ca="1" si="2"/>
        <v>42.1</v>
      </c>
      <c r="G44" s="100">
        <f t="shared" ca="1" si="3"/>
        <v>8.8845394982159487E-2</v>
      </c>
      <c r="H44" s="100">
        <f t="shared" ca="1" si="4"/>
        <v>-2.3056864834484214E-3</v>
      </c>
    </row>
    <row r="45" spans="1:8" ht="14.45" customHeight="1" x14ac:dyDescent="0.25">
      <c r="A45" s="180" t="str">
        <f>TableA2Hide!B45</f>
        <v>Gorffenaf 21</v>
      </c>
      <c r="C45" s="1"/>
      <c r="D45" s="182">
        <f t="shared" ca="1" si="0"/>
        <v>27.6</v>
      </c>
      <c r="E45" s="182">
        <f t="shared" ca="1" si="1"/>
        <v>28.2</v>
      </c>
      <c r="F45" s="182" t="str">
        <f t="shared" ca="1" si="2"/>
        <v/>
      </c>
      <c r="G45" s="100">
        <f t="shared" ca="1" si="3"/>
        <v>2.0193640114957168E-2</v>
      </c>
      <c r="H45" s="100" t="str">
        <f t="shared" ca="1" si="4"/>
        <v/>
      </c>
    </row>
    <row r="46" spans="1:8" ht="14.45" customHeight="1" x14ac:dyDescent="0.25">
      <c r="A46" s="180" t="str">
        <f>TableA2Hide!B46</f>
        <v>Awst 21</v>
      </c>
      <c r="C46" s="1"/>
      <c r="D46" s="182">
        <f t="shared" ca="1" si="0"/>
        <v>35.5</v>
      </c>
      <c r="E46" s="182" t="str">
        <f t="shared" ca="1" si="1"/>
        <v/>
      </c>
      <c r="F46" s="182" t="str">
        <f t="shared" ca="1" si="2"/>
        <v/>
      </c>
      <c r="G46" s="100" t="str">
        <f t="shared" ca="1" si="3"/>
        <v/>
      </c>
      <c r="H46" s="100" t="str">
        <f t="shared" ca="1" si="4"/>
        <v/>
      </c>
    </row>
    <row r="47" spans="1:8" ht="6" customHeight="1" x14ac:dyDescent="0.25">
      <c r="A47" s="153"/>
      <c r="B47" s="154"/>
      <c r="C47" s="155"/>
      <c r="D47" s="156"/>
      <c r="E47" s="156"/>
      <c r="F47" s="154"/>
      <c r="G47" s="156"/>
      <c r="H47" s="156"/>
    </row>
    <row r="48" spans="1:8" s="1" customFormat="1" ht="13.5" customHeight="1" x14ac:dyDescent="0.2">
      <c r="A48" s="157">
        <v>1</v>
      </c>
      <c r="B48" s="183" t="s">
        <v>463</v>
      </c>
      <c r="C48" s="183"/>
      <c r="D48" s="183"/>
      <c r="E48" s="183"/>
      <c r="F48" s="183"/>
      <c r="G48" s="183"/>
      <c r="H48" s="183"/>
    </row>
    <row r="49" spans="1:8" s="1" customFormat="1" ht="30" customHeight="1" x14ac:dyDescent="0.2">
      <c r="B49" s="125" t="s">
        <v>464</v>
      </c>
      <c r="C49" s="125"/>
      <c r="D49" s="125"/>
      <c r="E49" s="125"/>
      <c r="F49" s="125"/>
      <c r="G49" s="125"/>
      <c r="H49" s="125"/>
    </row>
    <row r="50" spans="1:8" ht="38.25" customHeight="1" x14ac:dyDescent="0.25">
      <c r="A50" s="157">
        <f>IF(OR(S9=1, S9=4), TableA2Hide!A50, "")</f>
        <v>2</v>
      </c>
      <c r="B50" s="125" t="s">
        <v>465</v>
      </c>
      <c r="C50" s="125"/>
      <c r="D50" s="125"/>
      <c r="E50" s="125"/>
      <c r="F50" s="125"/>
      <c r="G50" s="125"/>
      <c r="H50" s="125"/>
    </row>
    <row r="51" spans="1:8" x14ac:dyDescent="0.25">
      <c r="B51" s="12" t="s">
        <v>45</v>
      </c>
      <c r="C51" s="12"/>
      <c r="D51" s="12"/>
      <c r="E51" s="12"/>
      <c r="F51" s="12"/>
      <c r="G51" s="12"/>
      <c r="H51" s="12"/>
    </row>
  </sheetData>
  <mergeCells count="5">
    <mergeCell ref="A1:D1"/>
    <mergeCell ref="A2:H2"/>
    <mergeCell ref="A4:C5"/>
    <mergeCell ref="B49:H49"/>
    <mergeCell ref="B50:H50"/>
  </mergeCells>
  <hyperlinks>
    <hyperlink ref="A1" location="ContentsHead" display="ContentsHead" xr:uid="{9DD4C701-D2D2-44AF-AE41-A4D76BC43F28}"/>
  </hyperlinks>
  <pageMargins left="0.7" right="0.7" top="0.75" bottom="0.75" header="0.3" footer="0.3"/>
  <pageSetup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2289" r:id="rId4" name="List Box 1">
              <controlPr defaultSize="0" autoLine="0" autoPict="0">
                <anchor moveWithCells="1">
                  <from>
                    <xdr:col>8</xdr:col>
                    <xdr:colOff>266700</xdr:colOff>
                    <xdr:row>1</xdr:row>
                    <xdr:rowOff>19050</xdr:rowOff>
                  </from>
                  <to>
                    <xdr:col>12</xdr:col>
                    <xdr:colOff>238125</xdr:colOff>
                    <xdr:row>4</xdr:row>
                    <xdr:rowOff>76200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14</vt:i4>
      </vt:variant>
      <vt:variant>
        <vt:lpstr>Named Ranges</vt:lpstr>
      </vt:variant>
      <vt:variant>
        <vt:i4>48</vt:i4>
      </vt:variant>
    </vt:vector>
  </HeadingPairs>
  <TitlesOfParts>
    <vt:vector size="62" baseType="lpstr">
      <vt:lpstr>Cynhwysion</vt:lpstr>
      <vt:lpstr>SiartData</vt:lpstr>
      <vt:lpstr>Tabl1</vt:lpstr>
      <vt:lpstr>Tabl2</vt:lpstr>
      <vt:lpstr>Tabl3</vt:lpstr>
      <vt:lpstr>Tabl4</vt:lpstr>
      <vt:lpstr>Tabl5</vt:lpstr>
      <vt:lpstr>Tabl6</vt:lpstr>
      <vt:lpstr>Tabl6a</vt:lpstr>
      <vt:lpstr>Tabl7</vt:lpstr>
      <vt:lpstr>TableA1Hide</vt:lpstr>
      <vt:lpstr>TableA2Hide</vt:lpstr>
      <vt:lpstr>TablA1</vt:lpstr>
      <vt:lpstr>TablA2</vt:lpstr>
      <vt:lpstr>CNRRounded</vt:lpstr>
      <vt:lpstr>CNRRoundedHeader</vt:lpstr>
      <vt:lpstr>ContentsHead</vt:lpstr>
      <vt:lpstr>CRERounded</vt:lpstr>
      <vt:lpstr>CRERoundedHeader</vt:lpstr>
      <vt:lpstr>CRHRounded</vt:lpstr>
      <vt:lpstr>CRHRoundedHeader</vt:lpstr>
      <vt:lpstr>CTORounded</vt:lpstr>
      <vt:lpstr>CTORoundedHeader</vt:lpstr>
      <vt:lpstr>DNRRounded</vt:lpstr>
      <vt:lpstr>DNRRoundedHeader</vt:lpstr>
      <vt:lpstr>DRERounded</vt:lpstr>
      <vt:lpstr>DRERoundedHeader</vt:lpstr>
      <vt:lpstr>DRHRounded</vt:lpstr>
      <vt:lpstr>DRHRoundedHeader</vt:lpstr>
      <vt:lpstr>DTORounded</vt:lpstr>
      <vt:lpstr>DTORoundedHeader</vt:lpstr>
      <vt:lpstr>EndRP</vt:lpstr>
      <vt:lpstr>fig2_1</vt:lpstr>
      <vt:lpstr>Table1</vt:lpstr>
      <vt:lpstr>Table2</vt:lpstr>
      <vt:lpstr>Table3</vt:lpstr>
      <vt:lpstr>Table4</vt:lpstr>
      <vt:lpstr>Table5</vt:lpstr>
      <vt:lpstr>Table5a</vt:lpstr>
      <vt:lpstr>Table5Quarter</vt:lpstr>
      <vt:lpstr>Table6</vt:lpstr>
      <vt:lpstr>Table6a</vt:lpstr>
      <vt:lpstr>Table7</vt:lpstr>
      <vt:lpstr>TableA1DeleteColumns</vt:lpstr>
      <vt:lpstr>TableA1FormulasHeader</vt:lpstr>
      <vt:lpstr>TableA1FormulasLabelControl</vt:lpstr>
      <vt:lpstr>TableA1FormulasLabels</vt:lpstr>
      <vt:lpstr>TableA1FormulasMonths</vt:lpstr>
      <vt:lpstr>TableA2DeleteColumns</vt:lpstr>
      <vt:lpstr>TableA2FormulasFootnotes</vt:lpstr>
      <vt:lpstr>TableA2FormulasHeader</vt:lpstr>
      <vt:lpstr>TableA2FormulasLabelControl</vt:lpstr>
      <vt:lpstr>TableA2FormulasLabels</vt:lpstr>
      <vt:lpstr>TableA2FormulasMonths</vt:lpstr>
      <vt:lpstr>TableCNR</vt:lpstr>
      <vt:lpstr>TableCRE</vt:lpstr>
      <vt:lpstr>TableCRH</vt:lpstr>
      <vt:lpstr>TableCTO</vt:lpstr>
      <vt:lpstr>TableDNR</vt:lpstr>
      <vt:lpstr>TableDRE</vt:lpstr>
      <vt:lpstr>TableDRH</vt:lpstr>
      <vt:lpstr>TableDTO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Catherine</dc:creator>
  <cp:lastModifiedBy>Catherine</cp:lastModifiedBy>
  <dcterms:created xsi:type="dcterms:W3CDTF">2021-09-22T12:54:06Z</dcterms:created>
  <dcterms:modified xsi:type="dcterms:W3CDTF">2021-09-22T13:00:43Z</dcterms:modified>
</cp:coreProperties>
</file>