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3.xml" ContentType="application/vnd.openxmlformats-officedocument.drawingml.chartshap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trlProps/ctrlProp1.xml" ContentType="application/vnd.ms-excel.contro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eJones\Downloads\01 Files for pre-release\For publishing\"/>
    </mc:Choice>
  </mc:AlternateContent>
  <xr:revisionPtr revIDLastSave="0" documentId="13_ncr:1_{E051A86D-FEF0-4D34-9422-E48B7F5A080D}" xr6:coauthVersionLast="45" xr6:coauthVersionMax="45" xr10:uidLastSave="{00000000-0000-0000-0000-000000000000}"/>
  <bookViews>
    <workbookView xWindow="-98" yWindow="-98" windowWidth="18915" windowHeight="12075" xr2:uid="{A5DFFC6C-607B-4ACF-9A34-C1C75173F875}"/>
  </bookViews>
  <sheets>
    <sheet name="Cynhwysion" sheetId="2" r:id="rId1"/>
    <sheet name="SiartData" sheetId="3" r:id="rId2"/>
    <sheet name="Tabl1" sheetId="4" r:id="rId3"/>
    <sheet name="Tabl2" sheetId="5" r:id="rId4"/>
    <sheet name="Tabl3" sheetId="6" r:id="rId5"/>
    <sheet name="Tabl4" sheetId="7" r:id="rId6"/>
    <sheet name="Tabl5" sheetId="8" r:id="rId7"/>
    <sheet name="Tabl6" sheetId="9" r:id="rId8"/>
    <sheet name="Tabl6a" sheetId="10" r:id="rId9"/>
    <sheet name="Tabl7" sheetId="11" r:id="rId10"/>
    <sheet name="TableA1Hide" sheetId="12" state="hidden" r:id="rId11"/>
    <sheet name="TableA2Hide" sheetId="13" state="hidden" r:id="rId12"/>
    <sheet name="TablA1" sheetId="14" r:id="rId13"/>
    <sheet name="TablA2" sheetId="15" r:id="rId14"/>
  </sheets>
  <definedNames>
    <definedName name="CNRRounded">TableA1Hide!$B$105:$H$129</definedName>
    <definedName name="CNRRoundedHeader">TableA1Hide!$A$101</definedName>
    <definedName name="ContentsHead">Cynhwysion!$A$1</definedName>
    <definedName name="CRERounded">TableA1Hide!$B$39:$H$63</definedName>
    <definedName name="CRERoundedHeader">TableA1Hide!$A$35</definedName>
    <definedName name="CRHRounded">TableA1Hide!$B$72:$H$96</definedName>
    <definedName name="CRHRoundedHeader">TableA1Hide!$A$68</definedName>
    <definedName name="CTORounded">TableA1Hide!$B$6:$H$30</definedName>
    <definedName name="CTORoundedHeader">TableA1Hide!$A$2</definedName>
    <definedName name="DNRRounded">TableA2Hide!$B$109:$H$133</definedName>
    <definedName name="DNRRoundedHeader">TableA2Hide!$A$105</definedName>
    <definedName name="DRERounded">TableA2Hide!$B$41:$H$65</definedName>
    <definedName name="DRERoundedHeader">TableA2Hide!$A$37</definedName>
    <definedName name="DRHRounded">TableA2Hide!$B$74:$H$98</definedName>
    <definedName name="DRHRoundedHeader">TableA2Hide!$A$70</definedName>
    <definedName name="DTORounded">TableA2Hide!$B$6:$H$30</definedName>
    <definedName name="DTORoundedHeader">TableA2Hide!$A$2</definedName>
    <definedName name="EndRP">TableA1Hide!$S$2</definedName>
    <definedName name="fig2_1">SiartData!$A$3</definedName>
    <definedName name="Fig2_5">SiartData!#REF!</definedName>
    <definedName name="Fig2_6">SiartData!#REF!</definedName>
    <definedName name="Fig2_7">SiartData!#REF!</definedName>
    <definedName name="Fig3_1">SiartData!#REF!</definedName>
    <definedName name="Fig3_2">SiartData!#REF!</definedName>
    <definedName name="Fig3_3">SiartData!#REF!</definedName>
    <definedName name="Fig4_3">SiartData!#REF!</definedName>
    <definedName name="Fig4_4">SiartData!#REF!</definedName>
    <definedName name="Fig5_1">SiartData!#REF!</definedName>
    <definedName name="Fig5_2">SiartData!#REF!</definedName>
    <definedName name="Fig7_1">SiartData!#REF!</definedName>
    <definedName name="FigA1">SiartData!#REF!</definedName>
    <definedName name="Table1">Tabl1!$A$2</definedName>
    <definedName name="Table1PreRelease">Tabl1!#REF!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Tabl5!$A$26</definedName>
    <definedName name="Table5Quarter">Tabl5!$B$6:$B$15</definedName>
    <definedName name="Table6">Tabl6!$A$2</definedName>
    <definedName name="Table6a">Tabl6a!$B$2</definedName>
    <definedName name="Table7">Tabl7!$A$2</definedName>
    <definedName name="TableA1DeleteColumns" localSheetId="12">TablA1!$K:$Q</definedName>
    <definedName name="TableA1DeleteColumns">TableA1Hide!$K:$Q</definedName>
    <definedName name="TableA1FormulasHeader">TablA1!$A$4:$H$5</definedName>
    <definedName name="TableA1FormulasLabelControl">TablA1!$S$3</definedName>
    <definedName name="TableA1FormulasLabels">TableA1Hide!$V$4:$V$7</definedName>
    <definedName name="TableA1FormulasMonths">TablA1!$B$6:$H$30</definedName>
    <definedName name="TableA2DeleteColumns" localSheetId="13">TablA2!$K:$Q</definedName>
    <definedName name="TableA2DeleteColumns">TableA2Hide!$K:$Q</definedName>
    <definedName name="TableA2FormulasFootnotes">TablA2!$B$32:$H$34</definedName>
    <definedName name="TableA2FormulasHeader">TablA2!$A$4:$H$5</definedName>
    <definedName name="TableA2FormulasLabelControl">TablA2!$S$9</definedName>
    <definedName name="TableA2FormulasLabels">TableA2Hide!$V$10:$V$13</definedName>
    <definedName name="TableA2FormulasMonths">TablA2!$E$16:$E$21</definedName>
    <definedName name="TableCNR">TableA1Hide!$B$105:$H$129</definedName>
    <definedName name="TableCRE">TableA1Hide!$B$39:$H$63</definedName>
    <definedName name="TableCRH">TableA1Hide!$B$72:$H$96</definedName>
    <definedName name="TableCTO" localSheetId="12">TablA1!$B$6:$H$25</definedName>
    <definedName name="TableCTO">TableA1Hide!$B$6:$H$30</definedName>
    <definedName name="TableDNR">TableA2Hide!$B$109:$H$133</definedName>
    <definedName name="TableDRE">TableA2Hide!$B$41:$H$65</definedName>
    <definedName name="TableDRH">TableA2Hide!$B$74:$H$98</definedName>
    <definedName name="TableDTO" localSheetId="13">TablA2!$B$6:$H$30</definedName>
    <definedName name="TableDTO">TableA2Hide!$B$6:$H$30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3" i="15" l="1"/>
  <c r="B30" i="15"/>
  <c r="B29" i="15"/>
  <c r="B28" i="15"/>
  <c r="B27" i="15"/>
  <c r="B26" i="15"/>
  <c r="B25" i="15"/>
  <c r="B24" i="15"/>
  <c r="B23" i="15"/>
  <c r="B22" i="15"/>
  <c r="B21" i="15"/>
  <c r="B20" i="15"/>
  <c r="B19" i="15"/>
  <c r="B18" i="15"/>
  <c r="B17" i="15"/>
  <c r="B16" i="15"/>
  <c r="B15" i="15"/>
  <c r="B14" i="15"/>
  <c r="B13" i="15"/>
  <c r="B12" i="15"/>
  <c r="B11" i="15"/>
  <c r="B10" i="15"/>
  <c r="B9" i="15"/>
  <c r="B8" i="15"/>
  <c r="B7" i="15"/>
  <c r="B6" i="15"/>
  <c r="A34" i="15"/>
  <c r="V10" i="15"/>
  <c r="B32" i="14"/>
  <c r="B30" i="14"/>
  <c r="B29" i="14"/>
  <c r="B28" i="14"/>
  <c r="B27" i="14"/>
  <c r="B26" i="14"/>
  <c r="B25" i="14"/>
  <c r="B24" i="14"/>
  <c r="B23" i="14"/>
  <c r="B22" i="14"/>
  <c r="B21" i="14"/>
  <c r="B20" i="14"/>
  <c r="B19" i="14"/>
  <c r="B18" i="14"/>
  <c r="B17" i="14"/>
  <c r="B16" i="14"/>
  <c r="B15" i="14"/>
  <c r="B14" i="14"/>
  <c r="B13" i="14"/>
  <c r="B12" i="14"/>
  <c r="B11" i="14"/>
  <c r="B10" i="14"/>
  <c r="B9" i="14"/>
  <c r="B8" i="14"/>
  <c r="B7" i="14"/>
  <c r="B6" i="14"/>
  <c r="V4" i="14"/>
  <c r="A1" i="15"/>
  <c r="A1" i="14"/>
  <c r="E26" i="15"/>
  <c r="H25" i="14"/>
  <c r="H17" i="14"/>
  <c r="F14" i="15"/>
  <c r="D24" i="14"/>
  <c r="H16" i="14"/>
  <c r="F8" i="14"/>
  <c r="H25" i="15"/>
  <c r="H29" i="15"/>
  <c r="F25" i="14"/>
  <c r="D25" i="14"/>
  <c r="F14" i="14"/>
  <c r="E17" i="14"/>
  <c r="E6" i="14"/>
  <c r="H28" i="14"/>
  <c r="H27" i="15"/>
  <c r="D19" i="15"/>
  <c r="G11" i="15"/>
  <c r="H23" i="14"/>
  <c r="F15" i="14"/>
  <c r="E7" i="14"/>
  <c r="A2" i="15"/>
  <c r="D13" i="14"/>
  <c r="H27" i="14"/>
  <c r="F29" i="14"/>
  <c r="D7" i="14"/>
  <c r="D30" i="14"/>
  <c r="D17" i="14"/>
  <c r="H19" i="14"/>
  <c r="D8" i="14"/>
  <c r="E22" i="14"/>
  <c r="G22" i="14"/>
  <c r="H21" i="14"/>
  <c r="D9" i="14"/>
  <c r="F22" i="14"/>
  <c r="H11" i="15"/>
  <c r="D16" i="14"/>
  <c r="D22" i="15"/>
  <c r="H29" i="14"/>
  <c r="G10" i="15"/>
  <c r="G8" i="14"/>
  <c r="E22" i="15"/>
  <c r="D16" i="15"/>
  <c r="F16" i="14"/>
  <c r="E13" i="14"/>
  <c r="F10" i="14"/>
  <c r="G26" i="14"/>
  <c r="H15" i="14"/>
  <c r="G20" i="14"/>
  <c r="H6" i="15"/>
  <c r="E19" i="15"/>
  <c r="F26" i="14"/>
  <c r="H6" i="14"/>
  <c r="F30" i="14"/>
  <c r="H11" i="14"/>
  <c r="E16" i="14"/>
  <c r="H9" i="14"/>
  <c r="F15" i="15"/>
  <c r="D26" i="14"/>
  <c r="G18" i="14"/>
  <c r="E15" i="14"/>
  <c r="H21" i="15"/>
  <c r="F16" i="15"/>
  <c r="F18" i="14"/>
  <c r="D18" i="14"/>
  <c r="D22" i="14"/>
  <c r="H24" i="15"/>
  <c r="H16" i="15"/>
  <c r="G8" i="15"/>
  <c r="E28" i="14"/>
  <c r="F20" i="14"/>
  <c r="D12" i="14"/>
  <c r="E12" i="14"/>
  <c r="E14" i="15"/>
  <c r="D21" i="14"/>
  <c r="G16" i="14"/>
  <c r="F12" i="15"/>
  <c r="G12" i="14"/>
  <c r="D15" i="14"/>
  <c r="G14" i="14"/>
  <c r="F25" i="15"/>
  <c r="G15" i="14"/>
  <c r="E15" i="15"/>
  <c r="D11" i="14"/>
  <c r="G19" i="14"/>
  <c r="D27" i="14"/>
  <c r="E19" i="14"/>
  <c r="F23" i="15"/>
  <c r="E9" i="14"/>
  <c r="F8" i="15"/>
  <c r="G25" i="15"/>
  <c r="A2" i="14"/>
  <c r="G30" i="15"/>
  <c r="G20" i="15"/>
  <c r="E9" i="15"/>
  <c r="G26" i="15"/>
  <c r="E20" i="15"/>
  <c r="E23" i="15"/>
  <c r="F19" i="14"/>
  <c r="F11" i="14"/>
  <c r="H30" i="15"/>
  <c r="H18" i="14"/>
  <c r="F9" i="15"/>
  <c r="F17" i="14"/>
  <c r="D27" i="15"/>
  <c r="F10" i="15"/>
  <c r="H8" i="14"/>
  <c r="H22" i="15"/>
  <c r="E13" i="15"/>
  <c r="G9" i="14"/>
  <c r="D11" i="15"/>
  <c r="G24" i="15"/>
  <c r="F30" i="15"/>
  <c r="E18" i="14"/>
  <c r="H14" i="15"/>
  <c r="G14" i="15"/>
  <c r="E30" i="14"/>
  <c r="F13" i="15"/>
  <c r="H23" i="15"/>
  <c r="D7" i="15"/>
  <c r="E11" i="14"/>
  <c r="E28" i="15"/>
  <c r="H30" i="14"/>
  <c r="D17" i="15"/>
  <c r="D6" i="14"/>
  <c r="H17" i="15"/>
  <c r="H9" i="15"/>
  <c r="D29" i="14"/>
  <c r="G29" i="15"/>
  <c r="D13" i="15"/>
  <c r="G29" i="14"/>
  <c r="F24" i="15"/>
  <c r="E12" i="15"/>
  <c r="F24" i="14"/>
  <c r="G28" i="14"/>
  <c r="D18" i="15"/>
  <c r="F26" i="15"/>
  <c r="F13" i="14"/>
  <c r="G21" i="15"/>
  <c r="D29" i="15"/>
  <c r="G23" i="15"/>
  <c r="H7" i="15"/>
  <c r="G15" i="15"/>
  <c r="G12" i="15"/>
  <c r="E20" i="14"/>
  <c r="G22" i="15"/>
  <c r="D28" i="14"/>
  <c r="F20" i="15"/>
  <c r="D26" i="15"/>
  <c r="F28" i="14"/>
  <c r="G17" i="14"/>
  <c r="H10" i="15"/>
  <c r="F6" i="15"/>
  <c r="F29" i="15"/>
  <c r="G25" i="14"/>
  <c r="F21" i="14"/>
  <c r="F9" i="14"/>
  <c r="E25" i="15"/>
  <c r="G6" i="15"/>
  <c r="F7" i="14"/>
  <c r="G11" i="14"/>
  <c r="G7" i="15"/>
  <c r="H15" i="15"/>
  <c r="F28" i="15"/>
  <c r="E23" i="14"/>
  <c r="D23" i="14"/>
  <c r="E14" i="14"/>
  <c r="E27" i="15"/>
  <c r="E30" i="15"/>
  <c r="E21" i="14"/>
  <c r="E24" i="14"/>
  <c r="G16" i="15"/>
  <c r="G13" i="15"/>
  <c r="D20" i="15"/>
  <c r="H14" i="14"/>
  <c r="E29" i="14"/>
  <c r="G7" i="14"/>
  <c r="H26" i="14"/>
  <c r="H13" i="14"/>
  <c r="E6" i="15"/>
  <c r="E18" i="15"/>
  <c r="D23" i="15"/>
  <c r="E10" i="15"/>
  <c r="G30" i="14"/>
  <c r="E8" i="14"/>
  <c r="H13" i="15"/>
  <c r="F21" i="15"/>
  <c r="D24" i="15"/>
  <c r="D20" i="14"/>
  <c r="F27" i="15"/>
  <c r="E29" i="15"/>
  <c r="H24" i="14"/>
  <c r="F6" i="14"/>
  <c r="H20" i="15"/>
  <c r="F22" i="15"/>
  <c r="G9" i="15"/>
  <c r="D14" i="15"/>
  <c r="G28" i="15"/>
  <c r="D19" i="14"/>
  <c r="E7" i="15"/>
  <c r="F18" i="15"/>
  <c r="E11" i="15"/>
  <c r="E25" i="14"/>
  <c r="H10" i="14"/>
  <c r="G18" i="15"/>
  <c r="H28" i="15"/>
  <c r="D9" i="15"/>
  <c r="G27" i="14"/>
  <c r="F7" i="15"/>
  <c r="D15" i="15"/>
  <c r="F19" i="15"/>
  <c r="H8" i="15"/>
  <c r="F12" i="14"/>
  <c r="G24" i="14"/>
  <c r="D6" i="15"/>
  <c r="E21" i="15"/>
  <c r="H26" i="15"/>
  <c r="G21" i="14"/>
  <c r="E16" i="15"/>
  <c r="G17" i="15"/>
  <c r="D8" i="15"/>
  <c r="D28" i="15"/>
  <c r="D10" i="14"/>
  <c r="G19" i="15"/>
  <c r="H22" i="14"/>
  <c r="G10" i="14"/>
  <c r="F17" i="15"/>
  <c r="D21" i="15"/>
  <c r="F27" i="14"/>
  <c r="G23" i="14"/>
  <c r="D30" i="15"/>
  <c r="D12" i="15"/>
  <c r="E10" i="14"/>
  <c r="H12" i="15"/>
  <c r="H19" i="15"/>
  <c r="G27" i="15"/>
  <c r="H18" i="15"/>
  <c r="G6" i="14"/>
  <c r="F11" i="15"/>
  <c r="E24" i="15"/>
  <c r="D25" i="15"/>
  <c r="E8" i="15"/>
  <c r="H20" i="14"/>
  <c r="D14" i="14"/>
  <c r="E27" i="14"/>
  <c r="F23" i="14"/>
  <c r="H12" i="14"/>
  <c r="G13" i="14"/>
  <c r="D10" i="15"/>
  <c r="E17" i="15"/>
  <c r="E26" i="14"/>
  <c r="H7" i="14"/>
</calcChain>
</file>

<file path=xl/sharedStrings.xml><?xml version="1.0" encoding="utf-8"?>
<sst xmlns="http://schemas.openxmlformats.org/spreadsheetml/2006/main" count="1108" uniqueCount="289">
  <si>
    <t>https://gov.wales/land-transaction-tax-statistics</t>
  </si>
  <si>
    <t>Ystadegau’r Dreth Trafodiadau Tir: Ebrill 2020</t>
  </si>
  <si>
    <t>Ar gyfer bob tablau a siartau: Mae ffurflenni treth a diwygiadau i ffurflenni treth a ddaeth i law Awdurdod Cyllid Cymru hyd at 18.05.2020 (ac yn cynnwys y dyddiad hwn) yn cynnwys yn yr ystadegau hyn.</t>
  </si>
  <si>
    <t>Tabl 5: Mae ffurflenni treth a diwygiadau i ffurflenni treth a ddaeth i law Awdurdod Cyllid Cymru hyd at 20.04.20 (ac yn cynnwys y dyddiad hwn) yn cynnwys yn yr ystadegau hyn. Caiff y tabl hyn ei diweddaru bob chwarter.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</si>
  <si>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</si>
  <si>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 ar wefan ACC. </t>
  </si>
  <si>
    <t>Ffynhonnell: Ffurflenni Treth Trafodiadau Tir i Awdurdod Cyllid Cymru</t>
  </si>
  <si>
    <t>Dyddiad cyhoeddi: 22.05.2020</t>
  </si>
  <si>
    <t>Cysylltwch â ni: data@acc.llyw.cymru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</si>
  <si>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</si>
  <si>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</si>
  <si>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</si>
  <si>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</si>
  <si>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</si>
  <si>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</si>
  <si>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</si>
  <si>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</si>
  <si>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</si>
  <si>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</si>
  <si>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</si>
  <si>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</si>
  <si>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</si>
  <si>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</si>
  <si>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</si>
  <si>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</si>
  <si>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</si>
  <si>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</si>
  <si>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 Awdurdod Cyllid Cymru</t>
  </si>
  <si>
    <t>Dadansoddiad o ddiwygiadau i ystadegau’r Dreth Trafodiadau Tir hyd at 
Apr-20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</si>
  <si>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</si>
  <si>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</si>
  <si>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</si>
  <si>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</si>
  <si>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</si>
  <si>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</si>
  <si>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>.</t>
  </si>
  <si>
    <t>2018-19</t>
  </si>
  <si>
    <t>2019-20</t>
  </si>
  <si>
    <t xml:space="preserve">(p) </t>
  </si>
  <si>
    <t>£180,001 - £250,000</t>
  </si>
  <si>
    <t>£250,001 - 400,000</t>
  </si>
  <si>
    <t>£400,001 -£750,000</t>
  </si>
  <si>
    <t>£750,001 - £1.5m</t>
  </si>
  <si>
    <t xml:space="preserve">(r) </t>
  </si>
  <si>
    <t>(p)</t>
  </si>
  <si>
    <t>Nôl i'r dudalen cynnwys</t>
  </si>
  <si>
    <t>Ffigur 2.1  Nifer wythnosol y trafodiadau y'i cyflwynwyd i Awdurdod Cyllid Cymru</t>
  </si>
  <si>
    <t>Ffigur</t>
  </si>
  <si>
    <t>Teitl</t>
  </si>
  <si>
    <t>Nifer wythnosol y trafodiadau y'i cyflwynwyd i Awdurdod Cyllid Cymru</t>
  </si>
  <si>
    <t>Teitl echelin X</t>
  </si>
  <si>
    <t>Wythnos yn dechrau</t>
  </si>
  <si>
    <t>Teitl echelin Y</t>
  </si>
  <si>
    <t>Nifer y trafodiadau y’i cyflwynwyd</t>
  </si>
  <si>
    <t>Label</t>
  </si>
  <si>
    <t>Preswyl</t>
  </si>
  <si>
    <t>Amhreswyl</t>
  </si>
  <si>
    <t>2019 Cyfartaledd gwerth</t>
  </si>
  <si>
    <t>Trawsgludo / trosglwyddo perchnogaeth ¹</t>
  </si>
  <si>
    <t>Rhoi les newydd</t>
  </si>
  <si>
    <t>Aseinio les</t>
  </si>
  <si>
    <t>Hyd at a gan gynnwys £180,000</t>
  </si>
  <si>
    <t>Gwerth nad yw’n werth rhent</t>
  </si>
  <si>
    <t>£150,001 - £250,000</t>
  </si>
  <si>
    <t>£250,001 - £1m</t>
  </si>
  <si>
    <t>Dros £1m</t>
  </si>
  <si>
    <t/>
  </si>
  <si>
    <t>Gwerth rhent</t>
  </si>
  <si>
    <t>Gwerth taliadau Treth Trafodiadau Tir (£ miliwn)</t>
  </si>
  <si>
    <t xml:space="preserve">Mai 18 </t>
  </si>
  <si>
    <t xml:space="preserve">Mai 19 </t>
  </si>
  <si>
    <t>Meh 19</t>
  </si>
  <si>
    <t>Hyd 19</t>
  </si>
  <si>
    <t>Ion 20</t>
  </si>
  <si>
    <t>..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</si>
  <si>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</si>
  <si>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</si>
  <si>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</si>
  <si>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</si>
  <si>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</si>
  <si>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Preswyl 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</si>
  <si>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</si>
  <si>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</si>
  <si>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</si>
  <si>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</si>
  <si>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</si>
  <si>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</si>
  <si>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</si>
  <si>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</t>
  </si>
  <si>
    <t>Cyfraddau uwch  (r)</t>
  </si>
  <si>
    <t>Refeniw ychwanegol o’r gyfradd uwch ⁶ (r)</t>
  </si>
  <si>
    <t xml:space="preserve">Gan flywddyn </t>
  </si>
  <si>
    <t>2019-20 (r)</t>
  </si>
  <si>
    <t>2020-21 hyd yn hyn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</si>
  <si>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</si>
  <si>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</si>
  <si>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</si>
  <si>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</si>
  <si>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</si>
  <si>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 xml:space="preserve">Ebrill - Mehefin 19 </t>
  </si>
  <si>
    <t xml:space="preserve">Gorffenaf - Medi 19 </t>
  </si>
  <si>
    <t xml:space="preserve">Hydref - Rhagfyr 19 </t>
  </si>
  <si>
    <t>Ionawr - Mawrth 20 (r)</t>
  </si>
  <si>
    <t xml:space="preserve">Gan fis </t>
  </si>
  <si>
    <t xml:space="preserve">Ebrill 18 </t>
  </si>
  <si>
    <t xml:space="preserve">Mehefin 18 </t>
  </si>
  <si>
    <t xml:space="preserve">Gorffenaf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</si>
  <si>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</si>
  <si>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</si>
  <si>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</si>
  <si>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</si>
  <si>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</si>
  <si>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</si>
  <si>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</si>
  <si>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</si>
  <si>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 xml:space="preserve">Ebrill 19 </t>
  </si>
  <si>
    <t xml:space="preserve">Mehefin 19 </t>
  </si>
  <si>
    <t xml:space="preserve">Gorffenaf 19 </t>
  </si>
  <si>
    <t xml:space="preserve">Awst 19 </t>
  </si>
  <si>
    <t xml:space="preserve">Medi 19 </t>
  </si>
  <si>
    <t xml:space="preserve">Hydref 19 </t>
  </si>
  <si>
    <t xml:space="preserve">Tachwedd 19 </t>
  </si>
  <si>
    <t xml:space="preserve">Rhagfyr 19 </t>
  </si>
  <si>
    <t>Ionawr 20 (r)</t>
  </si>
  <si>
    <t>Chwefror 20 (r)</t>
  </si>
  <si>
    <t>Mawrth 20 (r)</t>
  </si>
  <si>
    <t>Ebrill 20 (p)</t>
  </si>
  <si>
    <t>Trafodiadau ychwanegol gyda manylion cyfyngedig (er mwyn gwarchod cyfrinachedd)</t>
  </si>
  <si>
    <t>*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</si>
  <si>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</si>
  <si>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</si>
  <si>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</si>
  <si>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(hy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</si>
  <si>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</si>
  <si>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</si>
  <si>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</si>
  <si>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</si>
  <si>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Ddim wedi’i gyhoeddi er mwyn gwarchod cyfrinachedd trafodiadau unigol.</t>
  </si>
  <si>
    <t>~</t>
  </si>
  <si>
    <t>Tabl 2: Nifer a gwerth yr eiddo a drethwyd, yn ôl math o drafodiad a dyddiad dod i rym</t>
  </si>
  <si>
    <t>Cyfanswm ²</t>
  </si>
  <si>
    <t>Nifer</t>
  </si>
  <si>
    <t>Cyfanswm gwerth (£ miliwn)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</si>
  <si>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</si>
  <si>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</si>
  <si>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</si>
  <si>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</si>
  <si>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</si>
  <si>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</si>
  <si>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Dros £1.5m</t>
  </si>
  <si>
    <t>Cyfanswm ⁴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</si>
  <si>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</si>
  <si>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</si>
  <si>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</si>
  <si>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</si>
  <si>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Rental value</t>
  </si>
  <si>
    <t xml:space="preserve">~     </t>
  </si>
  <si>
    <t xml:space="preserve">*     </t>
  </si>
  <si>
    <t xml:space="preserve">       </t>
  </si>
  <si>
    <t xml:space="preserve">Tabl 4: Nifer y trafodiadau amrheswyl, y dreth sy’n ddyledus ar yr eiddo hynny a gwerth yr eiddo a drethwyd, yn ôl gwerth a dyddiad dod i rym </t>
  </si>
  <si>
    <t xml:space="preserve">Trafodiadau (nifer) </t>
  </si>
  <si>
    <t xml:space="preserve">Treth yn ddyledus (£ miliwn) </t>
  </si>
  <si>
    <t xml:space="preserve">Gwerth yr eiddo a drethwyd (£ miliwn) </t>
  </si>
  <si>
    <t>Gwerth rhent ar gyfer lesoedd amhreswyl a roddwyd o’r newydd ⁵</t>
  </si>
  <si>
    <t>Hyd at a gan gynnwys £150,000 (r)</t>
  </si>
  <si>
    <t>Dim premiwm wedi ei dalu  ²</t>
  </si>
  <si>
    <t>Premiwm wedi ei dalu  ² ³</t>
  </si>
  <si>
    <t>Cyfanswm ³ ⁴</t>
  </si>
  <si>
    <t xml:space="preserve">Hyd at a gan gynnwys £150,000 </t>
  </si>
  <si>
    <t>Cyfanswm  ⁴ ⁵</t>
  </si>
  <si>
    <t xml:space="preserve">Mae'r trafodiadau yn y tabl hwn wedi cael eu talgrynnu i'r 10 agosaf. Mae treth yn ddyledus yn y tabl hwn wedi cael eu talgrynnu i'r £0.1 miliwn agosaf. Mae'r gwerthoedd yn y tabl hwn wedi cael eu talgrynnu i'r £1 miliwn agosaf. Sylwch fod y tabl hwn yn cynnwys trafodiadau les amhreswyl. 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</si>
  <si>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</si>
  <si>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</si>
  <si>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</si>
  <si>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</si>
  <si>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</si>
  <si>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</si>
  <si>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</si>
  <si>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</si>
  <si>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</si>
  <si>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</si>
  <si>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</si>
  <si>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Ebrill - Mehefin 18 (r)</t>
  </si>
  <si>
    <t>Gorffenaf - Medi 18 (r)</t>
  </si>
  <si>
    <t>Hydref - Rhagfyr 18 (r)</t>
  </si>
  <si>
    <t>Ionawr - Mawrth 19 (r)</t>
  </si>
  <si>
    <t>2019-20 hyd yn hyn(r)</t>
  </si>
  <si>
    <t>Ebrill - Mehefin 19 (r)</t>
  </si>
  <si>
    <t>Gorffenaf - Medi 19 (r)</t>
  </si>
  <si>
    <t>Hydref - Rhagfyr 19 (r)</t>
  </si>
  <si>
    <t>Ionawr - Mawrth 20 (p)</t>
  </si>
  <si>
    <t>Mae'r gwerthoedd yn y tabl hwn wedi cael eu talgrynnu i'r 10 trafodiad agosaf a’r £0.1 miliwn agosaf o dreth a ryddhawyd.</t>
  </si>
  <si>
    <t>Yn blaenorol, gwnaethom hepgor trafodiadau cysylltiol a thrafodiadau wedi’u rhyddhau o’r set data hwn. Roedd hyn er mwyn i ni allu gwneud dadansoddiad pellach o'r trafodiadau hyn. Rydym bellach wedi cynnal y dadansoddiad hwn ac mae gennym lefel resymol o hyder yn ansawdd y data hyn. Rydym bellach wedi ychwanegu trafodiadau cysylltiol a thrafodiadau wedi’u rhyddhau yn y set data hwn, gan adolygu'r holl ddata yn ôl i Ebrill 2018. Mae hyn wedi ychwanegu tua 60 i 70 o drafodiadau a ryddhawyd i bob chwarter, a chyfartaledd o £4 miliwn i £5 miliwn i bob chwarter yn rhyddhadau.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</si>
  <si>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</si>
  <si>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</si>
  <si>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</si>
  <si>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 xml:space="preserve">2019-20 </t>
  </si>
  <si>
    <t>Tabl 6: Nifer a gwerth unrhyw ad-daliadau treth a gyhoeddwyd erbyn y dyddiad dod i rym ¹</t>
  </si>
  <si>
    <t>Ad-daliadau 
(£ miliwn)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</si>
  <si>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</si>
  <si>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</si>
  <si>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</si>
  <si>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</si>
  <si>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</si>
  <si>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</si>
  <si>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</si>
  <si>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</si>
  <si>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</si>
  <si>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</si>
  <si>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</si>
  <si>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</si>
  <si>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</si>
  <si>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</si>
  <si>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Mehefin 19 (r)</t>
  </si>
  <si>
    <t>Gorffenaf 19 (r)</t>
  </si>
  <si>
    <t>Awst 19 (r)</t>
  </si>
  <si>
    <t>Medi 19 (r)</t>
  </si>
  <si>
    <t>Hydref 19 (r)</t>
  </si>
  <si>
    <t>Tachwedd 19 (r)</t>
  </si>
  <si>
    <t>Rhagfyr 19 (r)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</si>
  <si>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</si>
  <si>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</si>
  <si>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Tabl 6a: Nifer a gwerth ad-daliadau preswyl cyfradd uwch yn ôl cyfnod o amser (sail arian parod) ¹</t>
  </si>
  <si>
    <t>Ad-daliadau preswyl cyfradd uwch</t>
  </si>
  <si>
    <t>Cyfanswm gwerth (£ miliwn) ²</t>
  </si>
  <si>
    <t xml:space="preserve">Ionawr - Mawrth 20 </t>
  </si>
  <si>
    <t xml:space="preserve">Ionawr 20 </t>
  </si>
  <si>
    <t xml:space="preserve">Chwefror 20 </t>
  </si>
  <si>
    <t xml:space="preserve">Mawrth 20 </t>
  </si>
  <si>
    <t xml:space="preserve">Ebrill 20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</si>
  <si>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</si>
  <si>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</si>
  <si>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>Tabl 7: Treth Trafodiadau Tir a dalwyd i Awdurdod Cyllid Cymru</t>
  </si>
  <si>
    <t>Mae'r gwerthoedd yn y tabl hwn wedi cael eu talgrynnu i'r £0.1 miliwn agosaf, a'r £1 miliwn agosaf ar gyfer trafodiadau ychwanegol gyda manylion cyfyngedig.</t>
  </si>
  <si>
    <t>Start release point</t>
  </si>
  <si>
    <t>End release point</t>
  </si>
  <si>
    <t>Tabl A1: Amcangyfrifon trafodiadau hysbysadwy a adroddwyd: Pob trafodiadau</t>
  </si>
  <si>
    <t>Dyddiad effeithiol (mis)</t>
  </si>
  <si>
    <t>Amcangyfrif</t>
  </si>
  <si>
    <t>% Newid Rhwng Amcangyfrifon</t>
  </si>
  <si>
    <t>Pob trafodiadau</t>
  </si>
  <si>
    <t>Yn Gyntaf</t>
  </si>
  <si>
    <t>Yn Ail</t>
  </si>
  <si>
    <t>Yn Drydydd</t>
  </si>
  <si>
    <t>1af i 2il</t>
  </si>
  <si>
    <t>2il i 3ydd</t>
  </si>
  <si>
    <t>Pob preswyl</t>
  </si>
  <si>
    <t>Ebr 18</t>
  </si>
  <si>
    <t>Preswyl cyfraddau uwch</t>
  </si>
  <si>
    <t>Mai 18</t>
  </si>
  <si>
    <t>Amrheswyl</t>
  </si>
  <si>
    <t>Meh 18</t>
  </si>
  <si>
    <t>Gorff 18</t>
  </si>
  <si>
    <t>Awst 18</t>
  </si>
  <si>
    <t>Medi 18</t>
  </si>
  <si>
    <t>Hyd 18</t>
  </si>
  <si>
    <t>Tach 18</t>
  </si>
  <si>
    <t>Rhag 18</t>
  </si>
  <si>
    <t>Ion 19</t>
  </si>
  <si>
    <t>Chwef 19</t>
  </si>
  <si>
    <t>Maw 19</t>
  </si>
  <si>
    <t>Ebr 19</t>
  </si>
  <si>
    <t>Mai 19</t>
  </si>
  <si>
    <t>Gorff 19</t>
  </si>
  <si>
    <t>Awst 19</t>
  </si>
  <si>
    <t>Medi 19</t>
  </si>
  <si>
    <t>Tach 19</t>
  </si>
  <si>
    <t>Rhag 19</t>
  </si>
  <si>
    <t>Chwef 20</t>
  </si>
  <si>
    <t>Maw 20</t>
  </si>
  <si>
    <t>Ebr 20</t>
  </si>
  <si>
    <t>Mae'r gwerthoedd yn y tabl hwn wedi cael eu talgrynnu i'r 10 trafodiad agosaf.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</si>
  <si>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</si>
  <si>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</si>
  <si>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</si>
  <si>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Refeniw ychwanegol o’r gyfradd uwch preswyl</t>
  </si>
  <si>
    <t xml:space="preserve">Nodwch mai dim ond refeniw ychwanegol o drafodiadau cyfradd uwch sydd yn y tabl hon. Nid yw'r tabl hon yn cynnwys elfen prif gyfradd trafodiadau cyfradd uwch. </t>
  </si>
  <si>
    <t>Dangosir y ffigyrau yn net o unrhyw ad-daliadau a hawliwyd am bryniadau preswyl ar gyfraddau uwch.</t>
  </si>
  <si>
    <t>TableA1Hide!A1</t>
  </si>
  <si>
    <t>CTORounded</t>
  </si>
  <si>
    <t>CRERounded</t>
  </si>
  <si>
    <t>CRHRounded</t>
  </si>
  <si>
    <t>CNRRounded</t>
  </si>
  <si>
    <t>TableA2Hide!A1</t>
  </si>
  <si>
    <t>DTORounded</t>
  </si>
  <si>
    <t>DRERounded</t>
  </si>
  <si>
    <t>DRHRounded</t>
  </si>
  <si>
    <t>DNRRounded</t>
  </si>
  <si>
    <t>¹ Sylwch fod y siart hon yn cynnwys nifer fach o drafodiadau a ddaeth i rym ym mis Mai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</si>
</sst>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3" formatCode="_-* #,##0.00_-;\-* #,##0.00_-;_-* &quot;-&quot;??_-;_-@_-"/>
    <numFmt numFmtId="164" formatCode="0.0"/>
    <numFmt numFmtId="165" formatCode="d\.m\.yy;@"/>
    <numFmt numFmtId="166" formatCode="d\.m;@"/>
    <numFmt numFmtId="167" formatCode="#,##0.0"/>
    <numFmt numFmtId="168" formatCode="0.0%"/>
    <numFmt numFmtId="169" formatCode="_-* #,##0_-;\-* #,##0_-;_-* &quot;-&quot;??_-;_-@_-"/>
    <numFmt numFmtId="170" formatCode="_-* #,##0.0_-;\-* #,##0.0_-;_-* &quot;-&quot;??_-;_-@_-"/>
    <numFmt numFmtId="171" formatCode="#,##0.0000_ ;\-#,##0.0000\ "/>
    <numFmt numFmtId="172" formatCode="#,##0_ ;\-#,##0\ "/>
    <numFmt numFmtId="173" formatCode="0.000"/>
    <numFmt numFmtId="174" formatCode="#,##0.0_);\(#,##0.0\)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3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u/>
      <sz val="10"/>
      <name val="Arial"/>
      <family val="2"/>
    </font>
    <font>
      <b/>
      <sz val="12"/>
      <color theme="1"/>
      <name val="Arial"/>
      <family val="2"/>
    </font>
    <font>
      <b/>
      <sz val="11"/>
      <color rgb="FFFF0000"/>
      <name val="Arial"/>
      <family val="2"/>
    </font>
    <font>
      <b/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u val="singleAccounting"/>
      <sz val="10"/>
      <color indexed="8"/>
      <name val="Arial"/>
      <family val="2"/>
    </font>
    <font>
      <b/>
      <u val="singleAccounting"/>
      <sz val="8"/>
      <color indexed="8"/>
      <name val="Arial"/>
      <family val="2"/>
    </font>
    <font>
      <sz val="8"/>
      <color theme="1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10"/>
      <color rgb="FF0070C0"/>
      <name val="Arial"/>
      <family val="2"/>
    </font>
    <font>
      <vertAlign val="superscript"/>
      <sz val="10"/>
      <color theme="1"/>
      <name val="Arial"/>
      <family val="2"/>
    </font>
    <font>
      <b/>
      <sz val="10"/>
      <color indexed="8"/>
      <name val="Arial"/>
      <family val="2"/>
    </font>
    <font>
      <b/>
      <u val="singleAccounting"/>
      <sz val="10"/>
      <name val="Arial"/>
      <family val="2"/>
    </font>
    <font>
      <b/>
      <u val="singleAccounting"/>
      <sz val="10"/>
      <color theme="1"/>
      <name val="Arial"/>
      <family val="2"/>
    </font>
    <font>
      <sz val="11"/>
      <name val="Calibri"/>
      <family val="2"/>
      <scheme val="minor"/>
    </font>
    <font>
      <b/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DE4BE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194">
    <xf numFmtId="0" fontId="0" fillId="0" borderId="0" xfId="0"/>
    <xf numFmtId="0" fontId="4" fillId="2" borderId="0" xfId="0" applyFont="1" applyFill="1" applyAlignment="1">
      <alignment vertical="top"/>
    </xf>
    <xf numFmtId="0" fontId="5" fillId="2" borderId="0" xfId="0" applyFont="1" applyFill="1"/>
    <xf numFmtId="0" fontId="6" fillId="2" borderId="0" xfId="0" applyFont="1" applyFill="1" applyAlignment="1">
      <alignment horizontal="left"/>
    </xf>
    <xf numFmtId="0" fontId="7" fillId="2" borderId="0" xfId="0" applyFont="1" applyFill="1"/>
    <xf numFmtId="0" fontId="5" fillId="2" borderId="0" xfId="0" applyFont="1" applyFill="1" applyAlignment="1">
      <alignment horizontal="left" vertical="center"/>
    </xf>
    <xf numFmtId="0" fontId="8" fillId="2" borderId="0" xfId="3" applyFont="1" applyFill="1" applyAlignment="1">
      <alignment horizontal="left" vertical="center"/>
    </xf>
    <xf numFmtId="0" fontId="5" fillId="2" borderId="0" xfId="0" applyFont="1" applyFill="1" applyAlignment="1">
      <alignment horizontal="left"/>
    </xf>
    <xf numFmtId="0" fontId="9" fillId="2" borderId="0" xfId="0" applyFont="1" applyFill="1"/>
    <xf numFmtId="0" fontId="10" fillId="2" borderId="0" xfId="0" applyFont="1" applyFill="1" applyAlignment="1">
      <alignment horizontal="left"/>
    </xf>
    <xf numFmtId="0" fontId="9" fillId="2" borderId="0" xfId="0" applyFont="1" applyFill="1" applyAlignment="1">
      <alignment horizontal="left"/>
    </xf>
    <xf numFmtId="0" fontId="8" fillId="2" borderId="0" xfId="3" applyFont="1" applyFill="1"/>
    <xf numFmtId="0" fontId="11" fillId="2" borderId="0" xfId="0" applyFont="1" applyFill="1"/>
    <xf numFmtId="0" fontId="6" fillId="2" borderId="0" xfId="0" applyFont="1" applyFill="1"/>
    <xf numFmtId="0" fontId="5" fillId="0" borderId="0" xfId="0" applyFont="1"/>
    <xf numFmtId="0" fontId="5" fillId="0" borderId="0" xfId="0" applyFont="1" applyAlignment="1">
      <alignment horizontal="left"/>
    </xf>
    <xf numFmtId="0" fontId="12" fillId="0" borderId="0" xfId="0" applyFont="1"/>
    <xf numFmtId="0" fontId="9" fillId="0" borderId="0" xfId="0" applyFont="1"/>
    <xf numFmtId="0" fontId="13" fillId="0" borderId="0" xfId="0" applyFont="1" applyAlignment="1">
      <alignment horizontal="left"/>
    </xf>
    <xf numFmtId="0" fontId="5" fillId="0" borderId="0" xfId="0" applyFont="1" applyAlignment="1">
      <alignment wrapText="1"/>
    </xf>
    <xf numFmtId="0" fontId="15" fillId="2" borderId="0" xfId="0" applyFont="1" applyFill="1"/>
    <xf numFmtId="164" fontId="5" fillId="0" borderId="0" xfId="2" applyNumberFormat="1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wrapText="1"/>
    </xf>
    <xf numFmtId="165" fontId="5" fillId="0" borderId="0" xfId="0" applyNumberFormat="1" applyFont="1"/>
    <xf numFmtId="3" fontId="5" fillId="2" borderId="0" xfId="0" applyNumberFormat="1" applyFont="1" applyFill="1"/>
    <xf numFmtId="166" fontId="5" fillId="0" borderId="0" xfId="0" applyNumberFormat="1" applyFont="1"/>
    <xf numFmtId="0" fontId="7" fillId="0" borderId="0" xfId="0" applyFont="1"/>
    <xf numFmtId="0" fontId="5" fillId="2" borderId="0" xfId="0" applyFont="1" applyFill="1" applyAlignment="1">
      <alignment horizontal="center" vertical="center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wrapText="1"/>
    </xf>
    <xf numFmtId="0" fontId="17" fillId="2" borderId="0" xfId="0" applyFont="1" applyFill="1" applyAlignment="1">
      <alignment horizontal="center" wrapText="1"/>
    </xf>
    <xf numFmtId="0" fontId="5" fillId="2" borderId="0" xfId="0" applyFont="1" applyFill="1" applyAlignment="1">
      <alignment wrapText="1"/>
    </xf>
    <xf numFmtId="0" fontId="18" fillId="2" borderId="0" xfId="0" applyFont="1" applyFill="1"/>
    <xf numFmtId="169" fontId="19" fillId="3" borderId="0" xfId="1" applyNumberFormat="1" applyFont="1" applyFill="1" applyAlignment="1">
      <alignment horizontal="right"/>
    </xf>
    <xf numFmtId="169" fontId="19" fillId="2" borderId="0" xfId="1" applyNumberFormat="1" applyFont="1" applyFill="1" applyAlignment="1">
      <alignment horizontal="right"/>
    </xf>
    <xf numFmtId="170" fontId="19" fillId="2" borderId="0" xfId="1" applyNumberFormat="1" applyFont="1" applyFill="1" applyAlignment="1">
      <alignment horizontal="right"/>
    </xf>
    <xf numFmtId="170" fontId="20" fillId="2" borderId="0" xfId="1" applyNumberFormat="1" applyFont="1" applyFill="1" applyAlignment="1">
      <alignment horizontal="right"/>
    </xf>
    <xf numFmtId="170" fontId="19" fillId="3" borderId="0" xfId="1" applyNumberFormat="1" applyFont="1" applyFill="1" applyAlignment="1">
      <alignment horizontal="right"/>
    </xf>
    <xf numFmtId="169" fontId="20" fillId="2" borderId="0" xfId="1" applyNumberFormat="1" applyFont="1" applyFill="1" applyAlignment="1">
      <alignment horizontal="right"/>
    </xf>
    <xf numFmtId="0" fontId="21" fillId="2" borderId="0" xfId="0" applyFont="1" applyFill="1"/>
    <xf numFmtId="0" fontId="5" fillId="2" borderId="0" xfId="0" quotePrefix="1" applyFont="1" applyFill="1"/>
    <xf numFmtId="17" fontId="5" fillId="2" borderId="0" xfId="0" quotePrefix="1" applyNumberFormat="1" applyFont="1" applyFill="1"/>
    <xf numFmtId="17" fontId="19" fillId="2" borderId="0" xfId="0" applyNumberFormat="1" applyFont="1" applyFill="1"/>
    <xf numFmtId="17" fontId="19" fillId="2" borderId="0" xfId="0" applyNumberFormat="1" applyFont="1" applyFill="1" applyAlignment="1">
      <alignment horizontal="left" indent="2"/>
    </xf>
    <xf numFmtId="164" fontId="19" fillId="2" borderId="0" xfId="1" applyNumberFormat="1" applyFont="1" applyFill="1" applyAlignment="1">
      <alignment horizontal="right"/>
    </xf>
    <xf numFmtId="10" fontId="19" fillId="2" borderId="0" xfId="1" applyNumberFormat="1" applyFont="1" applyFill="1" applyAlignment="1">
      <alignment horizontal="right"/>
    </xf>
    <xf numFmtId="171" fontId="19" fillId="2" borderId="0" xfId="1" applyNumberFormat="1" applyFont="1" applyFill="1" applyAlignment="1">
      <alignment horizontal="right"/>
    </xf>
    <xf numFmtId="168" fontId="19" fillId="2" borderId="0" xfId="1" applyNumberFormat="1" applyFont="1" applyFill="1" applyAlignment="1">
      <alignment horizontal="right"/>
    </xf>
    <xf numFmtId="17" fontId="19" fillId="2" borderId="0" xfId="0" quotePrefix="1" applyNumberFormat="1" applyFont="1" applyFill="1"/>
    <xf numFmtId="1" fontId="19" fillId="3" borderId="0" xfId="1" applyNumberFormat="1" applyFont="1" applyFill="1" applyAlignment="1">
      <alignment horizontal="right"/>
    </xf>
    <xf numFmtId="0" fontId="19" fillId="2" borderId="2" xfId="0" applyFont="1" applyFill="1" applyBorder="1"/>
    <xf numFmtId="169" fontId="19" fillId="2" borderId="2" xfId="1" applyNumberFormat="1" applyFont="1" applyFill="1" applyBorder="1" applyAlignment="1">
      <alignment horizontal="right"/>
    </xf>
    <xf numFmtId="169" fontId="19" fillId="3" borderId="2" xfId="1" applyNumberFormat="1" applyFont="1" applyFill="1" applyBorder="1" applyAlignment="1">
      <alignment horizontal="right"/>
    </xf>
    <xf numFmtId="170" fontId="19" fillId="2" borderId="2" xfId="1" applyNumberFormat="1" applyFont="1" applyFill="1" applyBorder="1" applyAlignment="1">
      <alignment horizontal="right"/>
    </xf>
    <xf numFmtId="0" fontId="5" fillId="2" borderId="2" xfId="0" applyFont="1" applyFill="1" applyBorder="1"/>
    <xf numFmtId="0" fontId="19" fillId="2" borderId="0" xfId="0" applyFont="1" applyFill="1"/>
    <xf numFmtId="0" fontId="22" fillId="2" borderId="0" xfId="0" quotePrefix="1" applyFont="1" applyFill="1" applyAlignment="1">
      <alignment horizontal="left"/>
    </xf>
    <xf numFmtId="0" fontId="22" fillId="2" borderId="0" xfId="0" quotePrefix="1" applyFont="1" applyFill="1" applyAlignment="1">
      <alignment horizontal="left" vertical="top" wrapText="1"/>
    </xf>
    <xf numFmtId="0" fontId="5" fillId="2" borderId="0" xfId="0" applyFont="1" applyFill="1" applyAlignment="1">
      <alignment horizontal="left" wrapText="1"/>
    </xf>
    <xf numFmtId="164" fontId="5" fillId="2" borderId="0" xfId="0" applyNumberFormat="1" applyFont="1" applyFill="1"/>
    <xf numFmtId="164" fontId="5" fillId="2" borderId="0" xfId="0" applyNumberFormat="1" applyFont="1" applyFill="1" applyAlignment="1">
      <alignment horizontal="right"/>
    </xf>
    <xf numFmtId="169" fontId="5" fillId="2" borderId="0" xfId="0" applyNumberFormat="1" applyFont="1" applyFill="1"/>
    <xf numFmtId="0" fontId="16" fillId="3" borderId="1" xfId="0" applyFont="1" applyFill="1" applyBorder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22" fillId="2" borderId="0" xfId="0" quotePrefix="1" applyFont="1" applyFill="1" applyAlignment="1">
      <alignment horizontal="left" vertical="top"/>
    </xf>
    <xf numFmtId="0" fontId="5" fillId="2" borderId="0" xfId="0" applyFont="1" applyFill="1" applyAlignment="1">
      <alignment vertical="top"/>
    </xf>
    <xf numFmtId="17" fontId="19" fillId="2" borderId="2" xfId="0" applyNumberFormat="1" applyFont="1" applyFill="1" applyBorder="1" applyAlignment="1">
      <alignment horizontal="left" indent="2"/>
    </xf>
    <xf numFmtId="3" fontId="19" fillId="2" borderId="0" xfId="1" applyNumberFormat="1" applyFont="1" applyFill="1" applyAlignment="1">
      <alignment horizontal="right"/>
    </xf>
    <xf numFmtId="0" fontId="16" fillId="2" borderId="0" xfId="0" quotePrefix="1" applyFont="1" applyFill="1" applyAlignment="1">
      <alignment horizontal="center" wrapText="1"/>
    </xf>
    <xf numFmtId="0" fontId="9" fillId="2" borderId="0" xfId="0" applyFont="1" applyFill="1" applyAlignment="1">
      <alignment horizontal="center" vertical="center"/>
    </xf>
    <xf numFmtId="3" fontId="23" fillId="2" borderId="0" xfId="1" applyNumberFormat="1" applyFont="1" applyFill="1" applyAlignment="1">
      <alignment horizontal="right"/>
    </xf>
    <xf numFmtId="3" fontId="23" fillId="3" borderId="0" xfId="1" applyNumberFormat="1" applyFont="1" applyFill="1" applyAlignment="1">
      <alignment horizontal="right"/>
    </xf>
    <xf numFmtId="167" fontId="23" fillId="2" borderId="0" xfId="1" applyNumberFormat="1" applyFont="1" applyFill="1" applyAlignment="1">
      <alignment horizontal="right"/>
    </xf>
    <xf numFmtId="167" fontId="23" fillId="3" borderId="0" xfId="1" applyNumberFormat="1" applyFont="1" applyFill="1" applyAlignment="1">
      <alignment horizontal="right"/>
    </xf>
    <xf numFmtId="3" fontId="19" fillId="3" borderId="0" xfId="1" applyNumberFormat="1" applyFont="1" applyFill="1" applyAlignment="1">
      <alignment horizontal="right"/>
    </xf>
    <xf numFmtId="167" fontId="19" fillId="2" borderId="0" xfId="1" applyNumberFormat="1" applyFont="1" applyFill="1" applyAlignment="1">
      <alignment horizontal="right"/>
    </xf>
    <xf numFmtId="167" fontId="19" fillId="3" borderId="0" xfId="1" applyNumberFormat="1" applyFont="1" applyFill="1" applyAlignment="1">
      <alignment horizontal="right"/>
    </xf>
    <xf numFmtId="17" fontId="19" fillId="2" borderId="2" xfId="0" quotePrefix="1" applyNumberFormat="1" applyFont="1" applyFill="1" applyBorder="1"/>
    <xf numFmtId="3" fontId="19" fillId="2" borderId="2" xfId="1" applyNumberFormat="1" applyFont="1" applyFill="1" applyBorder="1" applyAlignment="1">
      <alignment horizontal="right"/>
    </xf>
    <xf numFmtId="3" fontId="19" fillId="3" borderId="2" xfId="1" applyNumberFormat="1" applyFont="1" applyFill="1" applyBorder="1" applyAlignment="1">
      <alignment horizontal="right"/>
    </xf>
    <xf numFmtId="167" fontId="19" fillId="2" borderId="2" xfId="1" applyNumberFormat="1" applyFont="1" applyFill="1" applyBorder="1" applyAlignment="1">
      <alignment horizontal="right"/>
    </xf>
    <xf numFmtId="167" fontId="19" fillId="3" borderId="2" xfId="1" applyNumberFormat="1" applyFont="1" applyFill="1" applyBorder="1" applyAlignment="1">
      <alignment horizontal="right"/>
    </xf>
    <xf numFmtId="0" fontId="22" fillId="2" borderId="0" xfId="0" quotePrefix="1" applyFont="1" applyFill="1" applyAlignment="1">
      <alignment horizontal="left" wrapText="1"/>
    </xf>
    <xf numFmtId="0" fontId="24" fillId="2" borderId="1" xfId="0" applyFont="1" applyFill="1" applyBorder="1" applyAlignment="1">
      <alignment horizontal="center"/>
    </xf>
    <xf numFmtId="0" fontId="5" fillId="2" borderId="1" xfId="0" applyFont="1" applyFill="1" applyBorder="1"/>
    <xf numFmtId="3" fontId="5" fillId="2" borderId="0" xfId="0" applyNumberFormat="1" applyFont="1" applyFill="1" applyAlignment="1">
      <alignment horizontal="right"/>
    </xf>
    <xf numFmtId="3" fontId="5" fillId="3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right"/>
    </xf>
    <xf numFmtId="0" fontId="5" fillId="3" borderId="0" xfId="0" applyFont="1" applyFill="1" applyAlignment="1">
      <alignment horizontal="right"/>
    </xf>
    <xf numFmtId="167" fontId="5" fillId="2" borderId="0" xfId="0" applyNumberFormat="1" applyFont="1" applyFill="1" applyAlignment="1">
      <alignment horizontal="right"/>
    </xf>
    <xf numFmtId="167" fontId="5" fillId="3" borderId="0" xfId="0" applyNumberFormat="1" applyFont="1" applyFill="1" applyAlignment="1">
      <alignment horizontal="right"/>
    </xf>
    <xf numFmtId="164" fontId="5" fillId="3" borderId="0" xfId="0" applyNumberFormat="1" applyFont="1" applyFill="1" applyAlignment="1">
      <alignment horizontal="right"/>
    </xf>
    <xf numFmtId="3" fontId="5" fillId="2" borderId="2" xfId="0" applyNumberFormat="1" applyFont="1" applyFill="1" applyBorder="1" applyAlignment="1">
      <alignment horizontal="right"/>
    </xf>
    <xf numFmtId="3" fontId="5" fillId="3" borderId="2" xfId="0" applyNumberFormat="1" applyFont="1" applyFill="1" applyBorder="1" applyAlignment="1">
      <alignment horizontal="right"/>
    </xf>
    <xf numFmtId="167" fontId="5" fillId="2" borderId="2" xfId="0" applyNumberFormat="1" applyFont="1" applyFill="1" applyBorder="1" applyAlignment="1">
      <alignment horizontal="right"/>
    </xf>
    <xf numFmtId="167" fontId="5" fillId="3" borderId="2" xfId="0" applyNumberFormat="1" applyFont="1" applyFill="1" applyBorder="1" applyAlignment="1">
      <alignment horizontal="right"/>
    </xf>
    <xf numFmtId="169" fontId="19" fillId="2" borderId="0" xfId="4" applyNumberFormat="1" applyFont="1" applyFill="1" applyAlignment="1">
      <alignment horizontal="right"/>
    </xf>
    <xf numFmtId="0" fontId="0" fillId="2" borderId="0" xfId="0" applyFill="1"/>
    <xf numFmtId="0" fontId="6" fillId="2" borderId="0" xfId="0" applyFont="1" applyFill="1" applyAlignment="1">
      <alignment horizontal="left" wrapText="1"/>
    </xf>
    <xf numFmtId="0" fontId="6" fillId="2" borderId="0" xfId="0" applyFont="1" applyFill="1" applyAlignment="1">
      <alignment wrapText="1"/>
    </xf>
    <xf numFmtId="0" fontId="16" fillId="3" borderId="0" xfId="0" quotePrefix="1" applyFont="1" applyFill="1" applyAlignment="1">
      <alignment horizontal="center" wrapText="1"/>
    </xf>
    <xf numFmtId="169" fontId="23" fillId="2" borderId="0" xfId="1" applyNumberFormat="1" applyFont="1" applyFill="1" applyAlignment="1">
      <alignment horizontal="right"/>
    </xf>
    <xf numFmtId="172" fontId="23" fillId="3" borderId="0" xfId="1" applyNumberFormat="1" applyFont="1" applyFill="1" applyAlignment="1">
      <alignment horizontal="right"/>
    </xf>
    <xf numFmtId="164" fontId="23" fillId="2" borderId="0" xfId="1" applyNumberFormat="1" applyFont="1" applyFill="1" applyAlignment="1">
      <alignment horizontal="right"/>
    </xf>
    <xf numFmtId="164" fontId="23" fillId="3" borderId="0" xfId="1" applyNumberFormat="1" applyFont="1" applyFill="1" applyAlignment="1">
      <alignment horizontal="right"/>
    </xf>
    <xf numFmtId="172" fontId="19" fillId="3" borderId="0" xfId="1" applyNumberFormat="1" applyFont="1" applyFill="1" applyAlignment="1">
      <alignment horizontal="right"/>
    </xf>
    <xf numFmtId="164" fontId="19" fillId="3" borderId="0" xfId="1" applyNumberFormat="1" applyFont="1" applyFill="1" applyAlignment="1">
      <alignment horizontal="right"/>
    </xf>
    <xf numFmtId="17" fontId="23" fillId="2" borderId="0" xfId="0" applyNumberFormat="1" applyFont="1" applyFill="1"/>
    <xf numFmtId="0" fontId="5" fillId="2" borderId="2" xfId="0" applyFont="1" applyFill="1" applyBorder="1" applyAlignment="1">
      <alignment horizontal="left"/>
    </xf>
    <xf numFmtId="172" fontId="19" fillId="3" borderId="2" xfId="1" applyNumberFormat="1" applyFont="1" applyFill="1" applyBorder="1" applyAlignment="1">
      <alignment horizontal="right"/>
    </xf>
    <xf numFmtId="164" fontId="19" fillId="2" borderId="2" xfId="1" applyNumberFormat="1" applyFont="1" applyFill="1" applyBorder="1" applyAlignment="1">
      <alignment horizontal="right"/>
    </xf>
    <xf numFmtId="164" fontId="19" fillId="3" borderId="2" xfId="1" applyNumberFormat="1" applyFont="1" applyFill="1" applyBorder="1" applyAlignment="1">
      <alignment horizontal="right"/>
    </xf>
    <xf numFmtId="169" fontId="7" fillId="2" borderId="0" xfId="0" applyNumberFormat="1" applyFont="1" applyFill="1"/>
    <xf numFmtId="172" fontId="5" fillId="2" borderId="0" xfId="0" applyNumberFormat="1" applyFont="1" applyFill="1"/>
    <xf numFmtId="49" fontId="5" fillId="2" borderId="0" xfId="0" applyNumberFormat="1" applyFont="1" applyFill="1"/>
    <xf numFmtId="3" fontId="16" fillId="4" borderId="1" xfId="0" applyNumberFormat="1" applyFont="1" applyFill="1" applyBorder="1" applyAlignment="1">
      <alignment horizontal="center" wrapText="1"/>
    </xf>
    <xf numFmtId="49" fontId="16" fillId="4" borderId="1" xfId="0" applyNumberFormat="1" applyFont="1" applyFill="1" applyBorder="1" applyAlignment="1">
      <alignment horizontal="center" wrapText="1"/>
    </xf>
    <xf numFmtId="3" fontId="6" fillId="4" borderId="0" xfId="0" applyNumberFormat="1" applyFont="1" applyFill="1" applyAlignment="1">
      <alignment horizontal="right"/>
    </xf>
    <xf numFmtId="49" fontId="6" fillId="4" borderId="0" xfId="0" applyNumberFormat="1" applyFont="1" applyFill="1" applyAlignment="1">
      <alignment horizontal="right"/>
    </xf>
    <xf numFmtId="167" fontId="6" fillId="4" borderId="0" xfId="0" applyNumberFormat="1" applyFont="1" applyFill="1" applyAlignment="1">
      <alignment horizontal="right"/>
    </xf>
    <xf numFmtId="17" fontId="19" fillId="2" borderId="2" xfId="0" applyNumberFormat="1" applyFont="1" applyFill="1" applyBorder="1"/>
    <xf numFmtId="3" fontId="6" fillId="4" borderId="2" xfId="0" applyNumberFormat="1" applyFont="1" applyFill="1" applyBorder="1" applyAlignment="1">
      <alignment horizontal="right"/>
    </xf>
    <xf numFmtId="49" fontId="6" fillId="4" borderId="2" xfId="0" applyNumberFormat="1" applyFont="1" applyFill="1" applyBorder="1" applyAlignment="1">
      <alignment horizontal="right"/>
    </xf>
    <xf numFmtId="0" fontId="6" fillId="2" borderId="0" xfId="0" applyFont="1" applyFill="1" applyAlignment="1">
      <alignment vertical="top"/>
    </xf>
    <xf numFmtId="0" fontId="25" fillId="2" borderId="0" xfId="0" applyFont="1" applyFill="1" applyAlignment="1">
      <alignment horizontal="center"/>
    </xf>
    <xf numFmtId="0" fontId="25" fillId="2" borderId="0" xfId="0" applyFont="1" applyFill="1" applyAlignment="1">
      <alignment horizontal="center" wrapText="1"/>
    </xf>
    <xf numFmtId="3" fontId="6" fillId="2" borderId="0" xfId="0" applyNumberFormat="1" applyFont="1" applyFill="1" applyAlignment="1">
      <alignment horizontal="right"/>
    </xf>
    <xf numFmtId="167" fontId="6" fillId="2" borderId="0" xfId="0" applyNumberFormat="1" applyFont="1" applyFill="1" applyAlignment="1">
      <alignment horizontal="right"/>
    </xf>
    <xf numFmtId="3" fontId="6" fillId="2" borderId="0" xfId="0" applyNumberFormat="1" applyFont="1" applyFill="1"/>
    <xf numFmtId="167" fontId="6" fillId="2" borderId="0" xfId="0" applyNumberFormat="1" applyFont="1" applyFill="1"/>
    <xf numFmtId="164" fontId="6" fillId="2" borderId="0" xfId="0" applyNumberFormat="1" applyFont="1" applyFill="1" applyAlignment="1">
      <alignment horizontal="right"/>
    </xf>
    <xf numFmtId="0" fontId="5" fillId="2" borderId="2" xfId="0" quotePrefix="1" applyFont="1" applyFill="1" applyBorder="1"/>
    <xf numFmtId="3" fontId="6" fillId="2" borderId="2" xfId="0" applyNumberFormat="1" applyFont="1" applyFill="1" applyBorder="1"/>
    <xf numFmtId="167" fontId="6" fillId="2" borderId="2" xfId="0" applyNumberFormat="1" applyFont="1" applyFill="1" applyBorder="1"/>
    <xf numFmtId="164" fontId="25" fillId="2" borderId="1" xfId="0" applyNumberFormat="1" applyFont="1" applyFill="1" applyBorder="1" applyAlignment="1">
      <alignment horizontal="center" wrapText="1"/>
    </xf>
    <xf numFmtId="17" fontId="5" fillId="2" borderId="2" xfId="0" quotePrefix="1" applyNumberFormat="1" applyFont="1" applyFill="1" applyBorder="1"/>
    <xf numFmtId="164" fontId="5" fillId="2" borderId="2" xfId="0" applyNumberFormat="1" applyFont="1" applyFill="1" applyBorder="1"/>
    <xf numFmtId="0" fontId="5" fillId="2" borderId="0" xfId="0" applyFont="1" applyFill="1" applyAlignment="1">
      <alignment vertical="top" wrapText="1"/>
    </xf>
    <xf numFmtId="0" fontId="26" fillId="2" borderId="0" xfId="0" applyFont="1" applyFill="1"/>
    <xf numFmtId="0" fontId="9" fillId="2" borderId="0" xfId="0" applyFont="1" applyFill="1" applyAlignment="1">
      <alignment horizontal="left" vertical="top"/>
    </xf>
    <xf numFmtId="0" fontId="16" fillId="2" borderId="0" xfId="0" applyFont="1" applyFill="1" applyAlignment="1">
      <alignment horizontal="center" vertical="center" wrapText="1"/>
    </xf>
    <xf numFmtId="17" fontId="19" fillId="2" borderId="0" xfId="1" quotePrefix="1" applyNumberFormat="1" applyFont="1" applyFill="1" applyAlignment="1">
      <alignment horizontal="right" vertical="center"/>
    </xf>
    <xf numFmtId="169" fontId="19" fillId="2" borderId="0" xfId="1" quotePrefix="1" applyNumberFormat="1" applyFont="1" applyFill="1" applyAlignment="1">
      <alignment vertical="center"/>
    </xf>
    <xf numFmtId="3" fontId="19" fillId="2" borderId="0" xfId="1" applyNumberFormat="1" applyFont="1" applyFill="1" applyAlignment="1">
      <alignment horizontal="right" vertical="center"/>
    </xf>
    <xf numFmtId="37" fontId="19" fillId="2" borderId="0" xfId="1" applyNumberFormat="1" applyFont="1" applyFill="1" applyAlignment="1">
      <alignment horizontal="right" vertical="center"/>
    </xf>
    <xf numFmtId="9" fontId="19" fillId="2" borderId="0" xfId="1" applyNumberFormat="1" applyFont="1" applyFill="1" applyAlignment="1">
      <alignment horizontal="right" vertical="center"/>
    </xf>
    <xf numFmtId="17" fontId="26" fillId="2" borderId="0" xfId="0" applyNumberFormat="1" applyFont="1" applyFill="1"/>
    <xf numFmtId="173" fontId="26" fillId="2" borderId="0" xfId="0" applyNumberFormat="1" applyFont="1" applyFill="1"/>
    <xf numFmtId="0" fontId="5" fillId="2" borderId="0" xfId="0" applyFont="1" applyFill="1" applyAlignment="1">
      <alignment vertical="center"/>
    </xf>
    <xf numFmtId="0" fontId="0" fillId="2" borderId="2" xfId="0" applyFill="1" applyBorder="1"/>
    <xf numFmtId="169" fontId="19" fillId="2" borderId="2" xfId="1" quotePrefix="1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169" fontId="19" fillId="2" borderId="2" xfId="1" applyNumberFormat="1" applyFont="1" applyFill="1" applyBorder="1" applyAlignment="1">
      <alignment horizontal="right" vertical="center"/>
    </xf>
    <xf numFmtId="0" fontId="27" fillId="2" borderId="0" xfId="0" applyFont="1" applyFill="1" applyAlignment="1">
      <alignment horizontal="right" vertical="top"/>
    </xf>
    <xf numFmtId="169" fontId="19" fillId="2" borderId="0" xfId="1" applyNumberFormat="1" applyFont="1" applyFill="1" applyAlignment="1">
      <alignment horizontal="left"/>
    </xf>
    <xf numFmtId="0" fontId="9" fillId="2" borderId="2" xfId="0" applyFont="1" applyFill="1" applyBorder="1" applyAlignment="1">
      <alignment horizontal="left"/>
    </xf>
    <xf numFmtId="0" fontId="9" fillId="2" borderId="0" xfId="0" applyFont="1" applyFill="1" applyAlignment="1">
      <alignment horizontal="left" vertical="top" wrapText="1"/>
    </xf>
    <xf numFmtId="174" fontId="19" fillId="2" borderId="0" xfId="1" applyNumberFormat="1" applyFont="1" applyFill="1" applyAlignment="1">
      <alignment horizontal="right" vertical="center"/>
    </xf>
    <xf numFmtId="0" fontId="27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left" wrapText="1"/>
    </xf>
    <xf numFmtId="0" fontId="9" fillId="2" borderId="2" xfId="0" applyFont="1" applyFill="1" applyBorder="1" applyAlignment="1">
      <alignment horizontal="left" wrapText="1"/>
    </xf>
    <xf numFmtId="0" fontId="16" fillId="2" borderId="1" xfId="0" applyFont="1" applyFill="1" applyBorder="1" applyAlignment="1">
      <alignment horizontal="centerContinuous" wrapText="1"/>
    </xf>
    <xf numFmtId="0" fontId="5" fillId="2" borderId="1" xfId="0" applyFont="1" applyFill="1" applyBorder="1" applyAlignment="1">
      <alignment vertical="top"/>
    </xf>
    <xf numFmtId="0" fontId="6" fillId="4" borderId="0" xfId="0" applyNumberFormat="1" applyFont="1" applyFill="1" applyAlignment="1">
      <alignment horizontal="right"/>
    </xf>
    <xf numFmtId="0" fontId="3" fillId="2" borderId="0" xfId="0" applyFont="1" applyFill="1" applyAlignment="1">
      <alignment horizontal="left" vertical="top" wrapText="1"/>
    </xf>
    <xf numFmtId="0" fontId="6" fillId="2" borderId="0" xfId="0" applyFont="1" applyFill="1" applyAlignment="1">
      <alignment horizontal="left" wrapText="1"/>
    </xf>
    <xf numFmtId="0" fontId="2" fillId="0" borderId="0" xfId="3" applyAlignment="1">
      <alignment horizontal="left"/>
    </xf>
    <xf numFmtId="0" fontId="12" fillId="0" borderId="0" xfId="0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5" fillId="2" borderId="0" xfId="0" applyFont="1" applyFill="1" applyAlignment="1">
      <alignment horizontal="left" wrapText="1"/>
    </xf>
    <xf numFmtId="0" fontId="16" fillId="2" borderId="0" xfId="0" applyFont="1" applyFill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2" fillId="2" borderId="0" xfId="3" applyFill="1" applyAlignment="1">
      <alignment horizontal="left" vertical="center"/>
    </xf>
    <xf numFmtId="0" fontId="9" fillId="2" borderId="0" xfId="0" applyFont="1" applyFill="1" applyAlignment="1">
      <alignment horizontal="left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/>
    </xf>
    <xf numFmtId="0" fontId="24" fillId="2" borderId="0" xfId="0" applyFont="1" applyFill="1" applyAlignment="1">
      <alignment horizontal="center" wrapText="1"/>
    </xf>
    <xf numFmtId="0" fontId="24" fillId="2" borderId="1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9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16" fillId="4" borderId="1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 wrapText="1"/>
    </xf>
    <xf numFmtId="0" fontId="25" fillId="2" borderId="0" xfId="0" applyFont="1" applyFill="1" applyAlignment="1">
      <alignment horizontal="center" wrapText="1"/>
    </xf>
    <xf numFmtId="0" fontId="25" fillId="2" borderId="1" xfId="0" applyFont="1" applyFill="1" applyBorder="1" applyAlignment="1">
      <alignment horizontal="center"/>
    </xf>
    <xf numFmtId="0" fontId="2" fillId="2" borderId="0" xfId="3" applyFill="1" applyAlignment="1">
      <alignment horizontal="left"/>
    </xf>
    <xf numFmtId="0" fontId="9" fillId="2" borderId="0" xfId="0" applyFont="1" applyFill="1" applyAlignment="1">
      <alignment horizontal="left" vertical="top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 vertical="top"/>
    </xf>
  </cellXfs>
  <cellStyles count="5">
    <cellStyle name="Comma" xfId="1" builtinId="3"/>
    <cellStyle name="Comma 3" xfId="4" xr:uid="{D0A5544D-B5DA-4EA0-85EF-4ACD46774913}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20014488480202"/>
          <c:y val="0.11960000613958342"/>
          <c:w val="0.8738200906704845"/>
          <c:h val="0.6165753403631563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SiartData!$K$7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numRef>
              <c:f>SiartData!$J$8:$J$31</c:f>
              <c:numCache>
                <c:formatCode>d\.m;@</c:formatCode>
                <c:ptCount val="24"/>
                <c:pt idx="0" formatCode="d\.m\.yy;@">
                  <c:v>43799</c:v>
                </c:pt>
                <c:pt idx="1">
                  <c:v>43806</c:v>
                </c:pt>
                <c:pt idx="2">
                  <c:v>43813</c:v>
                </c:pt>
                <c:pt idx="3">
                  <c:v>43820</c:v>
                </c:pt>
                <c:pt idx="4">
                  <c:v>43827</c:v>
                </c:pt>
                <c:pt idx="5" formatCode="d\.m\.yy;@">
                  <c:v>43834</c:v>
                </c:pt>
                <c:pt idx="6">
                  <c:v>43841</c:v>
                </c:pt>
                <c:pt idx="7">
                  <c:v>43848</c:v>
                </c:pt>
                <c:pt idx="8">
                  <c:v>43855</c:v>
                </c:pt>
                <c:pt idx="9">
                  <c:v>43862</c:v>
                </c:pt>
                <c:pt idx="10">
                  <c:v>43869</c:v>
                </c:pt>
                <c:pt idx="11">
                  <c:v>43876</c:v>
                </c:pt>
                <c:pt idx="12">
                  <c:v>43883</c:v>
                </c:pt>
                <c:pt idx="13">
                  <c:v>43890</c:v>
                </c:pt>
                <c:pt idx="14">
                  <c:v>43897</c:v>
                </c:pt>
                <c:pt idx="15">
                  <c:v>43904</c:v>
                </c:pt>
                <c:pt idx="16">
                  <c:v>43911</c:v>
                </c:pt>
                <c:pt idx="17">
                  <c:v>43918</c:v>
                </c:pt>
                <c:pt idx="18">
                  <c:v>43925</c:v>
                </c:pt>
                <c:pt idx="19">
                  <c:v>43932</c:v>
                </c:pt>
                <c:pt idx="20">
                  <c:v>43939</c:v>
                </c:pt>
                <c:pt idx="21">
                  <c:v>43946</c:v>
                </c:pt>
                <c:pt idx="22">
                  <c:v>43953</c:v>
                </c:pt>
                <c:pt idx="23">
                  <c:v>43960</c:v>
                </c:pt>
              </c:numCache>
            </c:numRef>
          </c:cat>
          <c:val>
            <c:numRef>
              <c:f>SiartData!$K$8:$K$31</c:f>
              <c:numCache>
                <c:formatCode>#,##0</c:formatCode>
                <c:ptCount val="24"/>
                <c:pt idx="0">
                  <c:v>1400</c:v>
                </c:pt>
                <c:pt idx="1">
                  <c:v>1410</c:v>
                </c:pt>
                <c:pt idx="2">
                  <c:v>2160</c:v>
                </c:pt>
                <c:pt idx="3">
                  <c:v>360</c:v>
                </c:pt>
                <c:pt idx="4">
                  <c:v>380</c:v>
                </c:pt>
                <c:pt idx="5">
                  <c:v>780</c:v>
                </c:pt>
                <c:pt idx="6">
                  <c:v>790</c:v>
                </c:pt>
                <c:pt idx="7">
                  <c:v>810</c:v>
                </c:pt>
                <c:pt idx="8">
                  <c:v>1000</c:v>
                </c:pt>
                <c:pt idx="9">
                  <c:v>1040</c:v>
                </c:pt>
                <c:pt idx="10">
                  <c:v>920</c:v>
                </c:pt>
                <c:pt idx="11">
                  <c:v>980</c:v>
                </c:pt>
                <c:pt idx="12">
                  <c:v>990</c:v>
                </c:pt>
                <c:pt idx="13">
                  <c:v>1010</c:v>
                </c:pt>
                <c:pt idx="14">
                  <c:v>980</c:v>
                </c:pt>
                <c:pt idx="15">
                  <c:v>950</c:v>
                </c:pt>
                <c:pt idx="16">
                  <c:v>1050</c:v>
                </c:pt>
                <c:pt idx="17">
                  <c:v>920</c:v>
                </c:pt>
                <c:pt idx="18">
                  <c:v>470</c:v>
                </c:pt>
                <c:pt idx="19">
                  <c:v>360</c:v>
                </c:pt>
                <c:pt idx="20">
                  <c:v>410</c:v>
                </c:pt>
                <c:pt idx="21">
                  <c:v>460</c:v>
                </c:pt>
                <c:pt idx="22">
                  <c:v>380</c:v>
                </c:pt>
                <c:pt idx="23">
                  <c:v>370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2A-4C03-9890-CDB2CD6AEFE4}"/>
            </c:ext>
          </c:extLst>
        </c:ser>
        <c:ser>
          <c:idx val="2"/>
          <c:order val="1"/>
          <c:tx>
            <c:strRef>
              <c:f>SiartData!$L$7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cat>
            <c:numRef>
              <c:f>SiartData!$J$8:$J$31</c:f>
              <c:numCache>
                <c:formatCode>d\.m;@</c:formatCode>
                <c:ptCount val="24"/>
                <c:pt idx="0" formatCode="d\.m\.yy;@">
                  <c:v>43799</c:v>
                </c:pt>
                <c:pt idx="1">
                  <c:v>43806</c:v>
                </c:pt>
                <c:pt idx="2">
                  <c:v>43813</c:v>
                </c:pt>
                <c:pt idx="3">
                  <c:v>43820</c:v>
                </c:pt>
                <c:pt idx="4">
                  <c:v>43827</c:v>
                </c:pt>
                <c:pt idx="5" formatCode="d\.m\.yy;@">
                  <c:v>43834</c:v>
                </c:pt>
                <c:pt idx="6">
                  <c:v>43841</c:v>
                </c:pt>
                <c:pt idx="7">
                  <c:v>43848</c:v>
                </c:pt>
                <c:pt idx="8">
                  <c:v>43855</c:v>
                </c:pt>
                <c:pt idx="9">
                  <c:v>43862</c:v>
                </c:pt>
                <c:pt idx="10">
                  <c:v>43869</c:v>
                </c:pt>
                <c:pt idx="11">
                  <c:v>43876</c:v>
                </c:pt>
                <c:pt idx="12">
                  <c:v>43883</c:v>
                </c:pt>
                <c:pt idx="13">
                  <c:v>43890</c:v>
                </c:pt>
                <c:pt idx="14">
                  <c:v>43897</c:v>
                </c:pt>
                <c:pt idx="15">
                  <c:v>43904</c:v>
                </c:pt>
                <c:pt idx="16">
                  <c:v>43911</c:v>
                </c:pt>
                <c:pt idx="17">
                  <c:v>43918</c:v>
                </c:pt>
                <c:pt idx="18">
                  <c:v>43925</c:v>
                </c:pt>
                <c:pt idx="19">
                  <c:v>43932</c:v>
                </c:pt>
                <c:pt idx="20">
                  <c:v>43939</c:v>
                </c:pt>
                <c:pt idx="21">
                  <c:v>43946</c:v>
                </c:pt>
                <c:pt idx="22">
                  <c:v>43953</c:v>
                </c:pt>
                <c:pt idx="23">
                  <c:v>43960</c:v>
                </c:pt>
              </c:numCache>
            </c:numRef>
          </c:cat>
          <c:val>
            <c:numRef>
              <c:f>SiartData!$L$8:$L$31</c:f>
              <c:numCache>
                <c:formatCode>#,##0</c:formatCode>
                <c:ptCount val="24"/>
                <c:pt idx="0">
                  <c:v>130</c:v>
                </c:pt>
                <c:pt idx="1">
                  <c:v>110</c:v>
                </c:pt>
                <c:pt idx="2">
                  <c:v>210</c:v>
                </c:pt>
                <c:pt idx="3">
                  <c:v>40</c:v>
                </c:pt>
                <c:pt idx="4">
                  <c:v>70</c:v>
                </c:pt>
                <c:pt idx="5">
                  <c:v>130</c:v>
                </c:pt>
                <c:pt idx="6">
                  <c:v>120</c:v>
                </c:pt>
                <c:pt idx="7">
                  <c:v>90</c:v>
                </c:pt>
                <c:pt idx="8">
                  <c:v>80</c:v>
                </c:pt>
                <c:pt idx="9">
                  <c:v>160</c:v>
                </c:pt>
                <c:pt idx="10">
                  <c:v>120</c:v>
                </c:pt>
                <c:pt idx="11">
                  <c:v>110</c:v>
                </c:pt>
                <c:pt idx="12">
                  <c:v>140</c:v>
                </c:pt>
                <c:pt idx="13">
                  <c:v>120</c:v>
                </c:pt>
                <c:pt idx="14">
                  <c:v>150</c:v>
                </c:pt>
                <c:pt idx="15">
                  <c:v>140</c:v>
                </c:pt>
                <c:pt idx="16">
                  <c:v>140</c:v>
                </c:pt>
                <c:pt idx="17">
                  <c:v>140</c:v>
                </c:pt>
                <c:pt idx="18">
                  <c:v>90</c:v>
                </c:pt>
                <c:pt idx="19">
                  <c:v>80</c:v>
                </c:pt>
                <c:pt idx="20">
                  <c:v>90</c:v>
                </c:pt>
                <c:pt idx="21">
                  <c:v>90</c:v>
                </c:pt>
                <c:pt idx="22">
                  <c:v>70</c:v>
                </c:pt>
                <c:pt idx="23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D2A-4C03-9890-CDB2CD6AEF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36316104"/>
        <c:axId val="836316432"/>
      </c:barChart>
      <c:lineChart>
        <c:grouping val="standard"/>
        <c:varyColors val="0"/>
        <c:ser>
          <c:idx val="1"/>
          <c:order val="2"/>
          <c:tx>
            <c:strRef>
              <c:f>SiartData!$M$7</c:f>
              <c:strCache>
                <c:ptCount val="1"/>
                <c:pt idx="0">
                  <c:v>2019 Cyfartaledd gwerth</c:v>
                </c:pt>
              </c:strCache>
            </c:strRef>
          </c:tx>
          <c:spPr>
            <a:ln w="22225" cap="rnd">
              <a:solidFill>
                <a:schemeClr val="bg1">
                  <a:lumMod val="65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SiartData!$J$8:$J$31</c:f>
              <c:numCache>
                <c:formatCode>d\.m;@</c:formatCode>
                <c:ptCount val="24"/>
                <c:pt idx="0" formatCode="d\.m\.yy;@">
                  <c:v>43799</c:v>
                </c:pt>
                <c:pt idx="1">
                  <c:v>43806</c:v>
                </c:pt>
                <c:pt idx="2">
                  <c:v>43813</c:v>
                </c:pt>
                <c:pt idx="3">
                  <c:v>43820</c:v>
                </c:pt>
                <c:pt idx="4">
                  <c:v>43827</c:v>
                </c:pt>
                <c:pt idx="5" formatCode="d\.m\.yy;@">
                  <c:v>43834</c:v>
                </c:pt>
                <c:pt idx="6">
                  <c:v>43841</c:v>
                </c:pt>
                <c:pt idx="7">
                  <c:v>43848</c:v>
                </c:pt>
                <c:pt idx="8">
                  <c:v>43855</c:v>
                </c:pt>
                <c:pt idx="9">
                  <c:v>43862</c:v>
                </c:pt>
                <c:pt idx="10">
                  <c:v>43869</c:v>
                </c:pt>
                <c:pt idx="11">
                  <c:v>43876</c:v>
                </c:pt>
                <c:pt idx="12">
                  <c:v>43883</c:v>
                </c:pt>
                <c:pt idx="13">
                  <c:v>43890</c:v>
                </c:pt>
                <c:pt idx="14">
                  <c:v>43897</c:v>
                </c:pt>
                <c:pt idx="15">
                  <c:v>43904</c:v>
                </c:pt>
                <c:pt idx="16">
                  <c:v>43911</c:v>
                </c:pt>
                <c:pt idx="17">
                  <c:v>43918</c:v>
                </c:pt>
                <c:pt idx="18">
                  <c:v>43925</c:v>
                </c:pt>
                <c:pt idx="19">
                  <c:v>43932</c:v>
                </c:pt>
                <c:pt idx="20">
                  <c:v>43939</c:v>
                </c:pt>
                <c:pt idx="21">
                  <c:v>43946</c:v>
                </c:pt>
                <c:pt idx="22">
                  <c:v>43953</c:v>
                </c:pt>
                <c:pt idx="23">
                  <c:v>43960</c:v>
                </c:pt>
              </c:numCache>
            </c:numRef>
          </c:cat>
          <c:val>
            <c:numRef>
              <c:f>SiartData!$M$8:$M$31</c:f>
              <c:numCache>
                <c:formatCode>#,##0</c:formatCode>
                <c:ptCount val="24"/>
                <c:pt idx="0">
                  <c:v>1190</c:v>
                </c:pt>
                <c:pt idx="1">
                  <c:v>1190</c:v>
                </c:pt>
                <c:pt idx="2">
                  <c:v>1190</c:v>
                </c:pt>
                <c:pt idx="3">
                  <c:v>1190</c:v>
                </c:pt>
                <c:pt idx="4">
                  <c:v>1190</c:v>
                </c:pt>
                <c:pt idx="5">
                  <c:v>1190</c:v>
                </c:pt>
                <c:pt idx="6">
                  <c:v>1190</c:v>
                </c:pt>
                <c:pt idx="7">
                  <c:v>1190</c:v>
                </c:pt>
                <c:pt idx="8">
                  <c:v>1190</c:v>
                </c:pt>
                <c:pt idx="9">
                  <c:v>1190</c:v>
                </c:pt>
                <c:pt idx="10">
                  <c:v>1190</c:v>
                </c:pt>
                <c:pt idx="11">
                  <c:v>1190</c:v>
                </c:pt>
                <c:pt idx="12">
                  <c:v>1190</c:v>
                </c:pt>
                <c:pt idx="13">
                  <c:v>1190</c:v>
                </c:pt>
                <c:pt idx="14">
                  <c:v>1190</c:v>
                </c:pt>
                <c:pt idx="15">
                  <c:v>1190</c:v>
                </c:pt>
                <c:pt idx="16">
                  <c:v>1190</c:v>
                </c:pt>
                <c:pt idx="17">
                  <c:v>1190</c:v>
                </c:pt>
                <c:pt idx="18">
                  <c:v>1190</c:v>
                </c:pt>
                <c:pt idx="19">
                  <c:v>1190</c:v>
                </c:pt>
                <c:pt idx="20">
                  <c:v>1190</c:v>
                </c:pt>
                <c:pt idx="21">
                  <c:v>1190</c:v>
                </c:pt>
                <c:pt idx="22">
                  <c:v>1190</c:v>
                </c:pt>
                <c:pt idx="23">
                  <c:v>1190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D2A-4C03-9890-CDB2CD6AEF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SiartData!$K$5</c:f>
              <c:strCache>
                <c:ptCount val="1"/>
                <c:pt idx="0">
                  <c:v>Wythnos yn dechrau</c:v>
                </c:pt>
              </c:strCache>
            </c:strRef>
          </c:tx>
          <c:layout>
            <c:manualLayout>
              <c:xMode val="edge"/>
              <c:yMode val="edge"/>
              <c:x val="0.41667951471101078"/>
              <c:y val="0.831898512685914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d\.m\.yy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0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6434488771427842"/>
          <c:y val="0.13512424981964977"/>
          <c:w val="0.33262274254553126"/>
          <c:h val="0.13845497383002564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List" dx="26" fmlaLink="TableA1FormulasLabelControl" fmlaRange="TableA1FormulasLabels" noThreeD="1" sel="1" val="0"/>
</file>

<file path=xl/ctrlProps/ctrlProp2.xml><?xml version="1.0" encoding="utf-8"?>
<formControlPr xmlns="http://schemas.microsoft.com/office/spreadsheetml/2009/9/main" objectType="List" dx="26" fmlaLink="TableA2FormulasLabelControl" fmlaRange="TableA2FormulasLabels" noThreeD="1" sel="1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4851400</xdr:colOff>
      <xdr:row>13</xdr:row>
      <xdr:rowOff>47965</xdr:rowOff>
    </xdr:from>
    <xdr:to>
      <xdr:col>1</xdr:col>
      <xdr:colOff>5631180</xdr:colOff>
      <xdr:row>15</xdr:row>
      <xdr:rowOff>154231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002F9F06-AE43-4EE5-991B-4087264C3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080125" y="2381590"/>
          <a:ext cx="779780" cy="4301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</xdr:row>
      <xdr:rowOff>0</xdr:rowOff>
    </xdr:from>
    <xdr:ext cx="5448300" cy="3257550"/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39FBC2AD-B9F4-462D-8835-1C53BBB1B1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1.82016E-7</cdr:x>
      <cdr:y>0</cdr:y>
    </cdr:from>
    <cdr:to>
      <cdr:x>0.28953</cdr:x>
      <cdr:y>0.11988</cdr:y>
    </cdr:to>
    <cdr:sp macro="" textlink="SiartData!$K$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1" y="0"/>
          <a:ext cx="1590674" cy="3905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9BF492D-80BA-487A-92F9-A86E841C5A2B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ctr"/>
            <a:t>Nifer y trafodiadau y’i cyflwynwyd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0.88304</cdr:y>
    </cdr:from>
    <cdr:to>
      <cdr:x>1</cdr:x>
      <cdr:y>1</cdr:y>
    </cdr:to>
    <cdr:sp macro="" textlink="SiartData!$J$32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1E3F254-FEAC-4773-9885-C1C1F04333C0}"/>
            </a:ext>
          </a:extLst>
        </cdr:cNvPr>
        <cdr:cNvSpPr txBox="1"/>
      </cdr:nvSpPr>
      <cdr:spPr>
        <a:xfrm xmlns:a="http://schemas.openxmlformats.org/drawingml/2006/main">
          <a:off x="0" y="2876551"/>
          <a:ext cx="5448300" cy="3809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D3841A3-DF6D-43AA-892E-05BE785FAE7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cynnwys nifer fach o drafodiadau a ddaeth i rym ym mis Mai 2020.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323850</xdr:colOff>
          <xdr:row>0</xdr:row>
          <xdr:rowOff>152400</xdr:rowOff>
        </xdr:from>
        <xdr:to>
          <xdr:col>11</xdr:col>
          <xdr:colOff>247650</xdr:colOff>
          <xdr:row>4</xdr:row>
          <xdr:rowOff>66675</xdr:rowOff>
        </xdr:to>
        <xdr:sp macro="" textlink="">
          <xdr:nvSpPr>
            <xdr:cNvPr id="11265" name="List Box 1" hidden="1">
              <a:extLst>
                <a:ext uri="{63B3BB69-23CF-44E3-9099-C40C66FF867C}">
                  <a14:compatExt spid="_x0000_s11265"/>
                </a:ext>
                <a:ext uri="{FF2B5EF4-FFF2-40B4-BE49-F238E27FC236}">
                  <a16:creationId xmlns:a16="http://schemas.microsoft.com/office/drawing/2014/main" id="{00000000-0008-0000-0C00-000001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523875</xdr:colOff>
          <xdr:row>1</xdr:row>
          <xdr:rowOff>19050</xdr:rowOff>
        </xdr:from>
        <xdr:to>
          <xdr:col>12</xdr:col>
          <xdr:colOff>466725</xdr:colOff>
          <xdr:row>4</xdr:row>
          <xdr:rowOff>142875</xdr:rowOff>
        </xdr:to>
        <xdr:sp macro="" textlink="">
          <xdr:nvSpPr>
            <xdr:cNvPr id="12289" name="List Box 1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00000000-0008-0000-0D00-00000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ov.wales/land-transaction-tax-statistics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1.bin"/><Relationship Id="rId4" Type="http://schemas.openxmlformats.org/officeDocument/2006/relationships/ctrlProp" Target="../ctrlProps/ctrlProp1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2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E3A55-52F5-4455-9160-B4B4819F1177}">
  <sheetPr codeName="Sheet1"/>
  <dimension ref="A1:V39"/>
  <sheetViews>
    <sheetView tabSelected="1" zoomScaleNormal="100" workbookViewId="0">
      <pane ySplit="18" topLeftCell="A19" activePane="bottomLeft" state="frozen"/>
      <selection activeCell="B6" sqref="B6"/>
      <selection pane="bottomLeft" sqref="A1:B1"/>
    </sheetView>
  </sheetViews>
  <sheetFormatPr defaultColWidth="0" defaultRowHeight="12.75" x14ac:dyDescent="0.35"/>
  <cols>
    <col min="1" max="1" width="11.265625" style="7" customWidth="1"/>
    <col min="2" max="2" width="125.59765625" style="2" customWidth="1"/>
    <col min="3" max="3" width="18.73046875" style="2" customWidth="1"/>
    <col min="4" max="4" width="13.73046875" style="2" bestFit="1" customWidth="1"/>
    <col min="5" max="5" width="8.86328125" style="2" customWidth="1"/>
    <col min="6" max="7" width="8.86328125" style="2" hidden="1" customWidth="1"/>
    <col min="8" max="8" width="12.1328125" style="2" hidden="1" customWidth="1"/>
    <col min="9" max="9" width="12.86328125" style="2" hidden="1" customWidth="1"/>
    <col min="10" max="22" width="0" style="2" hidden="1" customWidth="1"/>
    <col min="23" max="16384" width="8.86328125" style="2" hidden="1"/>
  </cols>
  <sheetData>
    <row r="1" spans="1:9" ht="17.45" customHeight="1" x14ac:dyDescent="0.35">
      <c r="A1" s="167" t="s">
        <v>1</v>
      </c>
      <c r="B1" s="167"/>
      <c r="C1" s="1"/>
      <c r="D1" s="1"/>
      <c r="E1" s="1"/>
      <c r="F1" s="1"/>
      <c r="G1" s="1"/>
      <c r="H1" s="1"/>
      <c r="I1" s="1"/>
    </row>
    <row r="3" spans="1:9" s="4" customFormat="1" x14ac:dyDescent="0.35">
      <c r="A3" s="3" t="s">
        <v>2</v>
      </c>
    </row>
    <row r="4" spans="1:9" s="4" customFormat="1" x14ac:dyDescent="0.35">
      <c r="A4" s="3" t="s">
        <v>3</v>
      </c>
    </row>
    <row r="5" spans="1:9" x14ac:dyDescent="0.35">
      <c r="A5" s="3"/>
    </row>
    <row r="6" spans="1:9" ht="26.45" customHeight="1" x14ac:dyDescent="0.35">
      <c r="A6" s="168" t="s">
        <v>4</v>
      </c>
      <c r="B6" s="168"/>
    </row>
    <row r="7" spans="1:9" x14ac:dyDescent="0.35">
      <c r="A7" s="3"/>
    </row>
    <row r="8" spans="1:9" x14ac:dyDescent="0.35">
      <c r="A8" s="5" t="s">
        <v>5</v>
      </c>
    </row>
    <row r="9" spans="1:9" x14ac:dyDescent="0.35">
      <c r="A9" s="6" t="s">
        <v>0</v>
      </c>
    </row>
    <row r="10" spans="1:9" x14ac:dyDescent="0.35">
      <c r="A10" s="3"/>
    </row>
    <row r="11" spans="1:9" x14ac:dyDescent="0.35">
      <c r="A11" s="3" t="s">
        <v>6</v>
      </c>
    </row>
    <row r="12" spans="1:9" x14ac:dyDescent="0.35">
      <c r="A12" s="3" t="s">
        <v>7</v>
      </c>
    </row>
    <row r="13" spans="1:9" x14ac:dyDescent="0.35">
      <c r="A13" s="3" t="s">
        <v>8</v>
      </c>
    </row>
    <row r="15" spans="1:9" x14ac:dyDescent="0.35">
      <c r="A15" s="3" t="s">
        <v>9</v>
      </c>
    </row>
    <row r="17" spans="1:16" ht="13.15" x14ac:dyDescent="0.4">
      <c r="A17" s="9" t="s">
        <v>10</v>
      </c>
      <c r="H17" s="8"/>
      <c r="I17" s="8"/>
      <c r="J17" s="8"/>
    </row>
    <row r="18" spans="1:16" ht="13.15" x14ac:dyDescent="0.4">
      <c r="A18" s="10"/>
      <c r="H18" s="8"/>
      <c r="I18" s="8"/>
      <c r="J18" s="8"/>
    </row>
    <row r="19" spans="1:16" ht="13.15" x14ac:dyDescent="0.4">
      <c r="A19" s="9" t="s">
        <v>11</v>
      </c>
      <c r="H19" s="8"/>
      <c r="I19" s="8"/>
      <c r="J19" s="8"/>
    </row>
    <row r="20" spans="1:16" ht="13.15" x14ac:dyDescent="0.4">
      <c r="A20" s="9"/>
      <c r="H20" s="8"/>
      <c r="I20" s="8"/>
      <c r="J20" s="8"/>
    </row>
    <row r="21" spans="1:16" ht="13.15" x14ac:dyDescent="0.4">
      <c r="A21" s="11" t="s">
        <v>12</v>
      </c>
      <c r="B21" s="2" t="s">
        <v>13</v>
      </c>
      <c r="H21" s="8"/>
      <c r="I21" s="8"/>
      <c r="J21" s="8"/>
    </row>
    <row r="22" spans="1:16" ht="13.15" x14ac:dyDescent="0.4">
      <c r="A22" s="11" t="s">
        <v>14</v>
      </c>
      <c r="B22" s="2" t="s">
        <v>15</v>
      </c>
      <c r="H22" s="8"/>
      <c r="I22" s="8"/>
      <c r="J22" s="8"/>
    </row>
    <row r="23" spans="1:16" ht="13.15" x14ac:dyDescent="0.4">
      <c r="A23" s="11" t="s">
        <v>16</v>
      </c>
      <c r="B23" s="2" t="s">
        <v>17</v>
      </c>
      <c r="H23" s="8"/>
      <c r="I23" s="8"/>
      <c r="J23" s="8"/>
    </row>
    <row r="24" spans="1:16" ht="13.15" x14ac:dyDescent="0.4">
      <c r="A24" s="11" t="s">
        <v>18</v>
      </c>
      <c r="B24" s="2" t="s">
        <v>19</v>
      </c>
      <c r="H24" s="8"/>
      <c r="I24" s="8"/>
      <c r="J24" s="8"/>
    </row>
    <row r="25" spans="1:16" ht="13.15" x14ac:dyDescent="0.4">
      <c r="A25" s="11" t="s">
        <v>20</v>
      </c>
      <c r="B25" s="2" t="s">
        <v>21</v>
      </c>
      <c r="H25" s="8"/>
      <c r="I25" s="8"/>
      <c r="J25" s="8"/>
    </row>
    <row r="26" spans="1:16" ht="13.15" x14ac:dyDescent="0.4">
      <c r="A26" s="11" t="s">
        <v>22</v>
      </c>
      <c r="B26" s="2" t="s">
        <v>23</v>
      </c>
      <c r="H26" s="8"/>
      <c r="I26" s="8"/>
      <c r="J26" s="8"/>
    </row>
    <row r="27" spans="1:16" ht="13.15" x14ac:dyDescent="0.4">
      <c r="A27" s="11" t="s">
        <v>24</v>
      </c>
      <c r="B27" s="2" t="s">
        <v>25</v>
      </c>
      <c r="H27" s="8"/>
      <c r="I27" s="8"/>
      <c r="J27" s="8"/>
    </row>
    <row r="28" spans="1:16" ht="13.15" x14ac:dyDescent="0.4">
      <c r="A28" s="11" t="s">
        <v>26</v>
      </c>
      <c r="B28" s="2" t="s">
        <v>27</v>
      </c>
      <c r="H28" s="8"/>
      <c r="I28" s="8"/>
      <c r="J28" s="8"/>
    </row>
    <row r="29" spans="1:16" ht="13.15" x14ac:dyDescent="0.4">
      <c r="A29" s="10"/>
      <c r="H29" s="8"/>
      <c r="I29" s="8"/>
      <c r="J29" s="8"/>
    </row>
    <row r="31" spans="1:16" ht="13.15" x14ac:dyDescent="0.4">
      <c r="A31" s="12" t="s">
        <v>28</v>
      </c>
      <c r="B31" s="12"/>
      <c r="C31" s="12"/>
      <c r="D31" s="12"/>
      <c r="E31" s="12"/>
      <c r="G31" s="13"/>
      <c r="H31" s="13"/>
      <c r="I31" s="13"/>
      <c r="L31" s="13"/>
      <c r="M31" s="13"/>
      <c r="N31" s="13"/>
      <c r="O31" s="13"/>
      <c r="P31" s="13"/>
    </row>
    <row r="32" spans="1:16" x14ac:dyDescent="0.35">
      <c r="A32" s="2"/>
      <c r="G32" s="13"/>
      <c r="H32" s="13"/>
      <c r="I32" s="13"/>
      <c r="L32" s="13"/>
      <c r="M32" s="13"/>
      <c r="N32" s="13"/>
      <c r="O32" s="13"/>
      <c r="P32" s="13"/>
    </row>
    <row r="33" spans="1:16" ht="13.15" x14ac:dyDescent="0.4">
      <c r="A33" s="8" t="s">
        <v>29</v>
      </c>
      <c r="G33" s="13"/>
      <c r="H33" s="13"/>
      <c r="I33" s="13"/>
      <c r="L33" s="13"/>
      <c r="M33" s="13"/>
      <c r="N33" s="13"/>
      <c r="O33" s="13"/>
      <c r="P33" s="13"/>
    </row>
    <row r="34" spans="1:16" x14ac:dyDescent="0.35">
      <c r="A34" s="11" t="s">
        <v>30</v>
      </c>
      <c r="B34" s="7" t="s">
        <v>31</v>
      </c>
      <c r="G34" s="13"/>
      <c r="H34" s="13"/>
      <c r="I34" s="13"/>
      <c r="L34" s="13"/>
      <c r="M34" s="13"/>
      <c r="N34" s="13"/>
      <c r="O34" s="13"/>
      <c r="P34" s="13"/>
    </row>
    <row r="35" spans="1:16" x14ac:dyDescent="0.35">
      <c r="A35" s="2"/>
      <c r="G35" s="13"/>
      <c r="H35" s="13"/>
      <c r="I35" s="13"/>
      <c r="L35" s="13"/>
      <c r="M35" s="13"/>
      <c r="N35" s="13"/>
      <c r="O35" s="13"/>
      <c r="P35" s="13"/>
    </row>
    <row r="36" spans="1:16" ht="13.15" x14ac:dyDescent="0.4">
      <c r="A36" s="8" t="s">
        <v>32</v>
      </c>
      <c r="G36" s="13"/>
      <c r="H36" s="13"/>
      <c r="I36" s="13"/>
      <c r="L36" s="13"/>
      <c r="M36" s="13"/>
      <c r="N36" s="13"/>
      <c r="O36" s="13"/>
      <c r="P36" s="13"/>
    </row>
    <row r="37" spans="1:16" x14ac:dyDescent="0.35">
      <c r="A37" s="11" t="s">
        <v>33</v>
      </c>
      <c r="B37" s="2" t="s">
        <v>34</v>
      </c>
      <c r="G37" s="13"/>
      <c r="H37" s="13"/>
      <c r="I37" s="13"/>
      <c r="L37" s="13"/>
      <c r="M37" s="13"/>
      <c r="N37" s="13"/>
      <c r="O37" s="13"/>
      <c r="P37" s="13"/>
    </row>
    <row r="38" spans="1:16" x14ac:dyDescent="0.35">
      <c r="A38" s="11"/>
      <c r="G38" s="13"/>
      <c r="H38" s="13"/>
      <c r="I38" s="13"/>
      <c r="L38" s="13"/>
      <c r="M38" s="13"/>
      <c r="N38" s="13"/>
      <c r="O38" s="13"/>
      <c r="P38" s="13"/>
    </row>
    <row r="39" spans="1:16" ht="13.15" x14ac:dyDescent="0.4">
      <c r="A39" s="8"/>
      <c r="G39" s="13"/>
      <c r="H39" s="13"/>
      <c r="I39" s="13"/>
      <c r="L39" s="13"/>
      <c r="M39" s="13"/>
      <c r="N39" s="13"/>
      <c r="O39" s="13"/>
      <c r="P39" s="13"/>
    </row>
  </sheetData>
  <mergeCells count="2">
    <mergeCell ref="A1:B1"/>
    <mergeCell ref="A6:B6"/>
  </mergeCells>
  <hyperlinks>
    <hyperlink ref="A9" r:id="rId1" xr:uid="{E48BEA20-99C1-4607-90B7-97015F77381D}"/>
    <hyperlink ref="A21" location="Table1" display="Table1" xr:uid="{9648634F-92F0-4721-896D-52F1253CE676}"/>
    <hyperlink ref="A22:A28" location="Table1" display="Table 1" xr:uid="{4A013CC9-2FFD-49C6-8644-D5355FE526EA}"/>
    <hyperlink ref="A22" location="Table2" display="Table2" xr:uid="{DF0D13C0-B33E-4EAC-A6A7-CBC3BF5C9015}"/>
    <hyperlink ref="A23" location="Table3" display="Table3" xr:uid="{17B7E79F-DCBD-4E38-97F2-A304C3B4BC62}"/>
    <hyperlink ref="A24" location="Table4" display="Table4" xr:uid="{01F54CFC-FAF9-4805-80BC-9E3A0E8EC700}"/>
    <hyperlink ref="A25" location="Table5" display="Table5" xr:uid="{17523BEF-02D2-4199-86DA-F3A76357A63A}"/>
    <hyperlink ref="A26" location="Table6" display="Table6" xr:uid="{887AF8A5-93B1-4321-B278-00A789FBC170}"/>
    <hyperlink ref="A27" location="Table6a" display="Table6a" xr:uid="{B9F6C5A8-CBF1-4BF2-8CAB-E3E5E549138B}"/>
    <hyperlink ref="A28" location="Table7" display="Table7" xr:uid="{6D2AAE6D-071D-4117-A4B2-01B80F8803D3}"/>
    <hyperlink ref="A34" location="TableA1FormulasHeader" display="TableA1FormulasHeader" xr:uid="{CA4ACD1F-40A2-4073-B2D6-4D61287DCAE5}"/>
    <hyperlink ref="A37" location="TableA2FormulasHeader" display="TableA2FormulasHeader" xr:uid="{99D533F4-834B-4206-8070-ED34CB6FB1BC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A2A28C-0EC8-4D03-AA69-151D21E0D6A1}">
  <sheetPr codeName="Sheet4"/>
  <dimension ref="A1:AJ33"/>
  <sheetViews>
    <sheetView showGridLines="0" zoomScaleNormal="100" workbookViewId="0">
      <pane ySplit="1" topLeftCell="A2" activePane="bottomLeft" state="frozen"/>
      <selection pane="bottomLeft" activeCell="C1" sqref="C1"/>
    </sheetView>
  </sheetViews>
  <sheetFormatPr defaultColWidth="0" defaultRowHeight="12.75" x14ac:dyDescent="0.35"/>
  <cols>
    <col min="1" max="1" width="9.1328125" style="14" customWidth="1"/>
    <col min="2" max="2" width="11" style="14" customWidth="1"/>
    <col min="3" max="9" width="9.1328125" style="14" customWidth="1"/>
    <col min="10" max="10" width="17.265625" style="14" customWidth="1"/>
    <col min="11" max="11" width="16.73046875" style="14" customWidth="1"/>
    <col min="12" max="12" width="18.59765625" style="14" customWidth="1"/>
    <col min="13" max="13" width="12.73046875" style="14" customWidth="1"/>
    <col min="14" max="14" width="13.86328125" style="14" customWidth="1"/>
    <col min="15" max="15" width="8.73046875" style="14" customWidth="1"/>
    <col min="16" max="19" width="9.1328125" style="14" customWidth="1"/>
    <col min="20" max="36" width="0" style="14" hidden="1" customWidth="1"/>
    <col min="37" max="16384" width="9.1328125" style="14" hidden="1"/>
  </cols>
  <sheetData>
    <row r="1" spans="1:18" ht="15.4" x14ac:dyDescent="0.45">
      <c r="A1" s="169" t="s">
        <v>45</v>
      </c>
      <c r="B1" s="169"/>
      <c r="J1" s="16"/>
      <c r="L1" s="18"/>
      <c r="O1" s="17"/>
    </row>
    <row r="2" spans="1:18" ht="13.15" x14ac:dyDescent="0.4">
      <c r="O2" s="17"/>
    </row>
    <row r="3" spans="1:18" ht="30" customHeight="1" x14ac:dyDescent="0.5">
      <c r="A3" s="170" t="s">
        <v>46</v>
      </c>
      <c r="B3" s="171"/>
      <c r="C3" s="171"/>
      <c r="D3" s="171"/>
      <c r="E3" s="171"/>
      <c r="F3" s="171"/>
      <c r="G3" s="171"/>
      <c r="H3" s="171"/>
      <c r="I3" s="171"/>
      <c r="J3" s="14" t="s">
        <v>47</v>
      </c>
      <c r="K3" s="15">
        <v>2.1</v>
      </c>
      <c r="L3" s="19"/>
      <c r="O3" s="17"/>
      <c r="R3" s="20" t="s">
        <v>35</v>
      </c>
    </row>
    <row r="4" spans="1:18" ht="13.15" x14ac:dyDescent="0.4">
      <c r="J4" s="14" t="s">
        <v>48</v>
      </c>
      <c r="K4" s="14" t="s">
        <v>49</v>
      </c>
      <c r="L4" s="21"/>
      <c r="M4" s="21"/>
      <c r="O4" s="17"/>
    </row>
    <row r="5" spans="1:18" ht="13.15" x14ac:dyDescent="0.4">
      <c r="J5" s="14" t="s">
        <v>50</v>
      </c>
      <c r="K5" s="14" t="s">
        <v>51</v>
      </c>
      <c r="L5" s="21"/>
      <c r="M5" s="21"/>
      <c r="O5" s="17"/>
    </row>
    <row r="6" spans="1:18" ht="13.15" x14ac:dyDescent="0.4">
      <c r="J6" s="14" t="s">
        <v>52</v>
      </c>
      <c r="K6" s="14" t="s">
        <v>53</v>
      </c>
      <c r="L6" s="21"/>
      <c r="M6" s="21"/>
      <c r="O6" s="17"/>
    </row>
    <row r="7" spans="1:18" ht="24.75" customHeight="1" x14ac:dyDescent="0.4">
      <c r="J7" s="22" t="s">
        <v>54</v>
      </c>
      <c r="K7" s="22" t="s">
        <v>55</v>
      </c>
      <c r="L7" s="23" t="s">
        <v>56</v>
      </c>
      <c r="M7" s="23" t="s">
        <v>57</v>
      </c>
      <c r="O7" s="17"/>
    </row>
    <row r="8" spans="1:18" ht="13.15" x14ac:dyDescent="0.4">
      <c r="J8" s="24">
        <v>43799</v>
      </c>
      <c r="K8" s="25">
        <v>1400</v>
      </c>
      <c r="L8" s="25">
        <v>130</v>
      </c>
      <c r="M8" s="25">
        <v>1190</v>
      </c>
      <c r="O8" s="17"/>
    </row>
    <row r="9" spans="1:18" ht="13.15" x14ac:dyDescent="0.4">
      <c r="J9" s="26">
        <v>43806</v>
      </c>
      <c r="K9" s="25">
        <v>1410</v>
      </c>
      <c r="L9" s="25">
        <v>110</v>
      </c>
      <c r="M9" s="25">
        <v>1190</v>
      </c>
      <c r="O9" s="17"/>
    </row>
    <row r="10" spans="1:18" ht="13.15" x14ac:dyDescent="0.4">
      <c r="J10" s="26">
        <v>43813</v>
      </c>
      <c r="K10" s="25">
        <v>2160</v>
      </c>
      <c r="L10" s="25">
        <v>210</v>
      </c>
      <c r="M10" s="25">
        <v>1190</v>
      </c>
      <c r="O10" s="17"/>
    </row>
    <row r="11" spans="1:18" ht="13.15" x14ac:dyDescent="0.4">
      <c r="J11" s="26">
        <v>43820</v>
      </c>
      <c r="K11" s="25">
        <v>360</v>
      </c>
      <c r="L11" s="25">
        <v>40</v>
      </c>
      <c r="M11" s="25">
        <v>1190</v>
      </c>
      <c r="O11" s="17"/>
    </row>
    <row r="12" spans="1:18" ht="13.15" x14ac:dyDescent="0.4">
      <c r="J12" s="26">
        <v>43827</v>
      </c>
      <c r="K12" s="25">
        <v>380</v>
      </c>
      <c r="L12" s="25">
        <v>70</v>
      </c>
      <c r="M12" s="25">
        <v>1190</v>
      </c>
      <c r="O12" s="17"/>
    </row>
    <row r="13" spans="1:18" ht="13.15" x14ac:dyDescent="0.4">
      <c r="J13" s="24">
        <v>43834</v>
      </c>
      <c r="K13" s="25">
        <v>780</v>
      </c>
      <c r="L13" s="25">
        <v>130</v>
      </c>
      <c r="M13" s="25">
        <v>1190</v>
      </c>
      <c r="O13" s="17"/>
    </row>
    <row r="14" spans="1:18" ht="13.15" x14ac:dyDescent="0.4">
      <c r="J14" s="26">
        <v>43841</v>
      </c>
      <c r="K14" s="25">
        <v>790</v>
      </c>
      <c r="L14" s="25">
        <v>120</v>
      </c>
      <c r="M14" s="25">
        <v>1190</v>
      </c>
      <c r="O14" s="17"/>
    </row>
    <row r="15" spans="1:18" ht="13.15" x14ac:dyDescent="0.4">
      <c r="J15" s="26">
        <v>43848</v>
      </c>
      <c r="K15" s="25">
        <v>810</v>
      </c>
      <c r="L15" s="25">
        <v>90</v>
      </c>
      <c r="M15" s="25">
        <v>1190</v>
      </c>
      <c r="O15" s="17"/>
    </row>
    <row r="16" spans="1:18" ht="13.15" x14ac:dyDescent="0.4">
      <c r="J16" s="26">
        <v>43855</v>
      </c>
      <c r="K16" s="25">
        <v>1000</v>
      </c>
      <c r="L16" s="25">
        <v>80</v>
      </c>
      <c r="M16" s="25">
        <v>1190</v>
      </c>
      <c r="O16" s="17"/>
    </row>
    <row r="17" spans="2:15" ht="13.15" x14ac:dyDescent="0.4">
      <c r="J17" s="26">
        <v>43862</v>
      </c>
      <c r="K17" s="25">
        <v>1040</v>
      </c>
      <c r="L17" s="25">
        <v>160</v>
      </c>
      <c r="M17" s="25">
        <v>1190</v>
      </c>
      <c r="O17" s="17"/>
    </row>
    <row r="18" spans="2:15" ht="13.15" x14ac:dyDescent="0.4">
      <c r="B18" s="27"/>
      <c r="J18" s="26">
        <v>43869</v>
      </c>
      <c r="K18" s="25">
        <v>920</v>
      </c>
      <c r="L18" s="25">
        <v>120</v>
      </c>
      <c r="M18" s="25">
        <v>1190</v>
      </c>
      <c r="O18" s="17"/>
    </row>
    <row r="19" spans="2:15" ht="13.15" x14ac:dyDescent="0.4">
      <c r="J19" s="26">
        <v>43876</v>
      </c>
      <c r="K19" s="25">
        <v>980</v>
      </c>
      <c r="L19" s="25">
        <v>110</v>
      </c>
      <c r="M19" s="25">
        <v>1190</v>
      </c>
      <c r="O19" s="17"/>
    </row>
    <row r="20" spans="2:15" ht="13.15" x14ac:dyDescent="0.4">
      <c r="J20" s="26">
        <v>43883</v>
      </c>
      <c r="K20" s="25">
        <v>990</v>
      </c>
      <c r="L20" s="25">
        <v>140</v>
      </c>
      <c r="M20" s="25">
        <v>1190</v>
      </c>
      <c r="O20" s="17"/>
    </row>
    <row r="21" spans="2:15" ht="13.15" x14ac:dyDescent="0.4">
      <c r="J21" s="26">
        <v>43890</v>
      </c>
      <c r="K21" s="25">
        <v>1010</v>
      </c>
      <c r="L21" s="25">
        <v>120</v>
      </c>
      <c r="M21" s="25">
        <v>1190</v>
      </c>
      <c r="O21" s="17"/>
    </row>
    <row r="22" spans="2:15" ht="13.15" x14ac:dyDescent="0.4">
      <c r="J22" s="26">
        <v>43897</v>
      </c>
      <c r="K22" s="25">
        <v>980</v>
      </c>
      <c r="L22" s="25">
        <v>150</v>
      </c>
      <c r="M22" s="25">
        <v>1190</v>
      </c>
      <c r="O22" s="17"/>
    </row>
    <row r="23" spans="2:15" ht="13.15" x14ac:dyDescent="0.4">
      <c r="J23" s="26">
        <v>43904</v>
      </c>
      <c r="K23" s="25">
        <v>950</v>
      </c>
      <c r="L23" s="25">
        <v>140</v>
      </c>
      <c r="M23" s="25">
        <v>1190</v>
      </c>
      <c r="O23" s="17"/>
    </row>
    <row r="24" spans="2:15" ht="13.15" x14ac:dyDescent="0.4">
      <c r="J24" s="26">
        <v>43911</v>
      </c>
      <c r="K24" s="25">
        <v>1050</v>
      </c>
      <c r="L24" s="25">
        <v>140</v>
      </c>
      <c r="M24" s="25">
        <v>1190</v>
      </c>
      <c r="O24" s="17"/>
    </row>
    <row r="25" spans="2:15" ht="13.15" x14ac:dyDescent="0.4">
      <c r="J25" s="26">
        <v>43918</v>
      </c>
      <c r="K25" s="25">
        <v>920</v>
      </c>
      <c r="L25" s="25">
        <v>140</v>
      </c>
      <c r="M25" s="25">
        <v>1190</v>
      </c>
      <c r="O25" s="17"/>
    </row>
    <row r="26" spans="2:15" ht="13.15" x14ac:dyDescent="0.4">
      <c r="J26" s="26">
        <v>43925</v>
      </c>
      <c r="K26" s="25">
        <v>470</v>
      </c>
      <c r="L26" s="25">
        <v>90</v>
      </c>
      <c r="M26" s="25">
        <v>1190</v>
      </c>
      <c r="O26" s="17"/>
    </row>
    <row r="27" spans="2:15" ht="13.15" x14ac:dyDescent="0.4">
      <c r="J27" s="26">
        <v>43932</v>
      </c>
      <c r="K27" s="25">
        <v>360</v>
      </c>
      <c r="L27" s="25">
        <v>80</v>
      </c>
      <c r="M27" s="25">
        <v>1190</v>
      </c>
      <c r="O27" s="17"/>
    </row>
    <row r="28" spans="2:15" ht="13.15" x14ac:dyDescent="0.4">
      <c r="J28" s="26">
        <v>43939</v>
      </c>
      <c r="K28" s="25">
        <v>410</v>
      </c>
      <c r="L28" s="25">
        <v>90</v>
      </c>
      <c r="M28" s="25">
        <v>1190</v>
      </c>
      <c r="O28" s="17"/>
    </row>
    <row r="29" spans="2:15" ht="13.15" x14ac:dyDescent="0.4">
      <c r="J29" s="26">
        <v>43946</v>
      </c>
      <c r="K29" s="25">
        <v>460</v>
      </c>
      <c r="L29" s="25">
        <v>90</v>
      </c>
      <c r="M29" s="25">
        <v>1190</v>
      </c>
      <c r="O29" s="17"/>
    </row>
    <row r="30" spans="2:15" ht="13.15" x14ac:dyDescent="0.4">
      <c r="J30" s="26">
        <v>43953</v>
      </c>
      <c r="K30" s="25">
        <v>380</v>
      </c>
      <c r="L30" s="25">
        <v>70</v>
      </c>
      <c r="M30" s="25">
        <v>1190</v>
      </c>
      <c r="O30" s="17"/>
    </row>
    <row r="31" spans="2:15" ht="13.15" x14ac:dyDescent="0.4">
      <c r="J31" s="26">
        <v>43960</v>
      </c>
      <c r="K31" s="25">
        <v>370</v>
      </c>
      <c r="L31" s="25">
        <v>60</v>
      </c>
      <c r="M31" s="25">
        <v>1190</v>
      </c>
      <c r="O31" s="17"/>
    </row>
    <row r="32" spans="2:15" ht="13.15" x14ac:dyDescent="0.4">
      <c r="J32" s="22" t="s">
        <v>288</v>
      </c>
      <c r="K32" s="25"/>
      <c r="L32" s="25"/>
      <c r="M32" s="25"/>
      <c r="O32" s="17"/>
    </row>
    <row r="33" spans="15:15" ht="13.15" customHeight="1" x14ac:dyDescent="0.4">
      <c r="O33" s="17"/>
    </row>
  </sheetData>
  <mergeCells count="2">
    <mergeCell ref="A1:B1"/>
    <mergeCell ref="A3:I3"/>
  </mergeCells>
  <hyperlinks>
    <hyperlink ref="A1:B1" location="ContentsHead" display="ContentsHead" xr:uid="{A3225E2A-BD8A-4037-B22E-8EA5130558B3}"/>
  </hyperlink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B1D9B-B802-4B40-A238-AC63B89FBB0F}">
  <sheetPr codeName="Sheet32">
    <pageSetUpPr fitToPage="1"/>
  </sheetPr>
  <dimension ref="A1:BD62"/>
  <sheetViews>
    <sheetView zoomScaleNormal="100" workbookViewId="0">
      <pane xSplit="2" ySplit="6" topLeftCell="C7" activePane="bottomRight" state="frozen"/>
      <selection pane="topRight" activeCell="D1" sqref="D1"/>
      <selection pane="bottomLeft" activeCell="A11" sqref="A11"/>
      <selection pane="bottomRight" sqref="A1:B1"/>
    </sheetView>
  </sheetViews>
  <sheetFormatPr defaultColWidth="0" defaultRowHeight="12.75" x14ac:dyDescent="0.35"/>
  <cols>
    <col min="1" max="1" width="2.73046875" style="2" customWidth="1"/>
    <col min="2" max="2" width="22.86328125" style="2" customWidth="1"/>
    <col min="3" max="3" width="1.1328125" style="2" customWidth="1"/>
    <col min="4" max="4" width="12.1328125" style="2" bestFit="1" customWidth="1"/>
    <col min="5" max="5" width="9.73046875" style="2" customWidth="1"/>
    <col min="6" max="6" width="17.3984375" style="2" customWidth="1"/>
    <col min="7" max="7" width="15.59765625" style="2" bestFit="1" customWidth="1"/>
    <col min="8" max="8" width="2.73046875" style="2" customWidth="1"/>
    <col min="9" max="9" width="13.73046875" style="2" customWidth="1"/>
    <col min="10" max="10" width="21.73046875" style="2" customWidth="1"/>
    <col min="11" max="11" width="16.265625" style="2" bestFit="1" customWidth="1"/>
    <col min="12" max="12" width="17.265625" style="2" customWidth="1"/>
    <col min="13" max="13" width="2.73046875" style="2" customWidth="1"/>
    <col min="14" max="14" width="13.73046875" style="2" bestFit="1" customWidth="1"/>
    <col min="15" max="15" width="10.73046875" style="2" bestFit="1" customWidth="1"/>
    <col min="16" max="16" width="18.265625" style="2" customWidth="1"/>
    <col min="17" max="17" width="17.73046875" style="2" customWidth="1"/>
    <col min="18" max="18" width="2.73046875" style="2" customWidth="1"/>
    <col min="19" max="19" width="27.86328125" style="2" customWidth="1"/>
    <col min="20" max="20" width="12.86328125" style="2" customWidth="1"/>
    <col min="21" max="21" width="27.86328125" style="2" customWidth="1"/>
    <col min="22" max="22" width="13.265625" style="2" customWidth="1"/>
    <col min="23" max="27" width="13.265625" style="2" hidden="1" customWidth="1"/>
    <col min="28" max="41" width="0" style="2" hidden="1" customWidth="1"/>
    <col min="42" max="46" width="13.265625" style="2" hidden="1" customWidth="1"/>
    <col min="47" max="47" width="0" style="2" hidden="1" customWidth="1"/>
    <col min="48" max="48" width="13.265625" style="2" hidden="1" customWidth="1"/>
    <col min="49" max="49" width="0" style="2" hidden="1" customWidth="1"/>
    <col min="50" max="53" width="13.265625" style="2" hidden="1" customWidth="1"/>
    <col min="54" max="54" width="0" style="2" hidden="1" customWidth="1"/>
    <col min="55" max="55" width="13.265625" style="2" hidden="1" customWidth="1"/>
    <col min="56" max="56" width="0" style="2" hidden="1" customWidth="1"/>
    <col min="57" max="16384" width="13.265625" style="2" hidden="1"/>
  </cols>
  <sheetData>
    <row r="1" spans="1:21" s="28" customFormat="1" ht="14.25" x14ac:dyDescent="0.45">
      <c r="A1" s="175" t="s">
        <v>45</v>
      </c>
      <c r="B1" s="175"/>
      <c r="C1" s="6"/>
    </row>
    <row r="2" spans="1:21" ht="13.15" x14ac:dyDescent="0.4">
      <c r="A2" s="176" t="s">
        <v>75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0"/>
      <c r="U2" s="10"/>
    </row>
    <row r="4" spans="1:21" ht="17.45" customHeight="1" x14ac:dyDescent="0.85">
      <c r="A4" s="177" t="s">
        <v>76</v>
      </c>
      <c r="B4" s="177"/>
      <c r="C4" s="29"/>
      <c r="D4" s="178" t="s">
        <v>77</v>
      </c>
      <c r="E4" s="178"/>
      <c r="F4" s="178"/>
      <c r="G4" s="178"/>
      <c r="H4" s="30"/>
      <c r="I4" s="178" t="s">
        <v>78</v>
      </c>
      <c r="J4" s="178"/>
      <c r="K4" s="178"/>
      <c r="L4" s="178"/>
      <c r="M4" s="30"/>
      <c r="N4" s="178" t="s">
        <v>79</v>
      </c>
      <c r="O4" s="178"/>
      <c r="P4" s="178"/>
      <c r="Q4" s="178"/>
      <c r="R4" s="178"/>
      <c r="S4" s="178"/>
      <c r="T4" s="31"/>
      <c r="U4" s="31"/>
    </row>
    <row r="5" spans="1:21" ht="18" customHeight="1" x14ac:dyDescent="0.85">
      <c r="A5" s="173"/>
      <c r="B5" s="173"/>
      <c r="C5" s="32"/>
      <c r="D5" s="173" t="s">
        <v>80</v>
      </c>
      <c r="E5" s="33" t="s">
        <v>81</v>
      </c>
      <c r="F5" s="173" t="s">
        <v>82</v>
      </c>
      <c r="G5" s="174" t="s">
        <v>83</v>
      </c>
      <c r="H5" s="32"/>
      <c r="I5" s="173" t="s">
        <v>84</v>
      </c>
      <c r="J5" s="33" t="s">
        <v>81</v>
      </c>
      <c r="K5" s="173" t="s">
        <v>82</v>
      </c>
      <c r="L5" s="174" t="s">
        <v>85</v>
      </c>
      <c r="M5" s="32"/>
      <c r="N5" s="173" t="s">
        <v>80</v>
      </c>
      <c r="O5" s="33" t="s">
        <v>81</v>
      </c>
      <c r="P5" s="173" t="s">
        <v>86</v>
      </c>
      <c r="Q5" s="174" t="s">
        <v>87</v>
      </c>
      <c r="R5" s="32"/>
      <c r="S5" s="173" t="s">
        <v>88</v>
      </c>
      <c r="T5" s="32"/>
      <c r="U5" s="32"/>
    </row>
    <row r="6" spans="1:21" ht="30.6" customHeight="1" x14ac:dyDescent="0.85">
      <c r="A6" s="173"/>
      <c r="B6" s="173"/>
      <c r="C6" s="32"/>
      <c r="D6" s="173"/>
      <c r="E6" s="33" t="s">
        <v>89</v>
      </c>
      <c r="F6" s="173"/>
      <c r="G6" s="174"/>
      <c r="H6" s="32"/>
      <c r="I6" s="173"/>
      <c r="J6" s="33" t="s">
        <v>90</v>
      </c>
      <c r="K6" s="173"/>
      <c r="L6" s="174"/>
      <c r="M6" s="32"/>
      <c r="N6" s="173"/>
      <c r="O6" s="33" t="s">
        <v>89</v>
      </c>
      <c r="P6" s="173"/>
      <c r="Q6" s="174"/>
      <c r="R6" s="32"/>
      <c r="S6" s="173"/>
      <c r="T6" s="32"/>
      <c r="U6" s="32"/>
    </row>
    <row r="7" spans="1:21" ht="13.15" x14ac:dyDescent="0.4">
      <c r="A7" s="8" t="s">
        <v>91</v>
      </c>
      <c r="B7" s="8"/>
      <c r="C7" s="8"/>
      <c r="E7" s="35"/>
      <c r="G7" s="36"/>
      <c r="H7" s="37"/>
      <c r="I7" s="38"/>
      <c r="J7" s="39"/>
      <c r="K7" s="38"/>
      <c r="L7" s="40"/>
      <c r="M7" s="37"/>
      <c r="N7" s="37"/>
      <c r="O7" s="41"/>
      <c r="P7" s="37"/>
      <c r="Q7" s="36"/>
      <c r="R7" s="37"/>
    </row>
    <row r="8" spans="1:21" x14ac:dyDescent="0.35">
      <c r="B8" s="45" t="s">
        <v>36</v>
      </c>
      <c r="C8" s="46"/>
      <c r="D8" s="37">
        <v>55690</v>
      </c>
      <c r="E8" s="41">
        <v>12370</v>
      </c>
      <c r="F8" s="37">
        <v>6160</v>
      </c>
      <c r="G8" s="36">
        <v>61850</v>
      </c>
      <c r="H8" s="37"/>
      <c r="I8" s="38">
        <v>149.5</v>
      </c>
      <c r="J8" s="39">
        <v>55</v>
      </c>
      <c r="K8" s="38">
        <v>73</v>
      </c>
      <c r="L8" s="40">
        <v>222.5</v>
      </c>
      <c r="M8" s="37"/>
      <c r="N8" s="37">
        <v>9844</v>
      </c>
      <c r="O8" s="41">
        <v>1882</v>
      </c>
      <c r="P8" s="37">
        <v>2634</v>
      </c>
      <c r="Q8" s="36">
        <v>12477</v>
      </c>
      <c r="R8" s="37"/>
      <c r="S8" s="37">
        <v>1290</v>
      </c>
      <c r="T8" s="37"/>
      <c r="U8" s="37"/>
    </row>
    <row r="9" spans="1:21" x14ac:dyDescent="0.35">
      <c r="B9" s="45" t="s">
        <v>92</v>
      </c>
      <c r="C9" s="46"/>
      <c r="D9" s="37">
        <v>55170</v>
      </c>
      <c r="E9" s="41">
        <v>13650</v>
      </c>
      <c r="F9" s="37">
        <v>6100</v>
      </c>
      <c r="G9" s="36">
        <v>61260</v>
      </c>
      <c r="H9" s="49"/>
      <c r="I9" s="38">
        <v>166.4</v>
      </c>
      <c r="J9" s="39">
        <v>64.400000000000006</v>
      </c>
      <c r="K9" s="38">
        <v>68.400000000000006</v>
      </c>
      <c r="L9" s="40">
        <v>234.8</v>
      </c>
      <c r="M9" s="37"/>
      <c r="N9" s="37">
        <v>10148</v>
      </c>
      <c r="O9" s="41">
        <v>2256</v>
      </c>
      <c r="P9" s="37">
        <v>2103</v>
      </c>
      <c r="Q9" s="36">
        <v>12251</v>
      </c>
      <c r="R9" s="37"/>
      <c r="S9" s="37">
        <v>1428</v>
      </c>
      <c r="T9" s="37"/>
      <c r="U9" s="37"/>
    </row>
    <row r="10" spans="1:21" x14ac:dyDescent="0.35">
      <c r="B10" s="45" t="s">
        <v>93</v>
      </c>
      <c r="C10" s="46"/>
      <c r="D10" s="37">
        <v>1720</v>
      </c>
      <c r="E10" s="41">
        <v>460</v>
      </c>
      <c r="F10" s="37">
        <v>340</v>
      </c>
      <c r="G10" s="36">
        <v>2060</v>
      </c>
      <c r="H10" s="49"/>
      <c r="I10" s="38">
        <v>4.9000000000000004</v>
      </c>
      <c r="J10" s="39">
        <v>2.2000000000000002</v>
      </c>
      <c r="K10" s="38">
        <v>5.0999999999999996</v>
      </c>
      <c r="L10" s="40">
        <v>10</v>
      </c>
      <c r="M10" s="37"/>
      <c r="N10" s="37">
        <v>282</v>
      </c>
      <c r="O10" s="41">
        <v>78</v>
      </c>
      <c r="P10" s="37">
        <v>126</v>
      </c>
      <c r="Q10" s="36">
        <v>408</v>
      </c>
      <c r="R10" s="37"/>
      <c r="S10" s="37">
        <v>29</v>
      </c>
      <c r="T10" s="37"/>
      <c r="U10" s="37"/>
    </row>
    <row r="11" spans="1:21" ht="26.45" customHeight="1" x14ac:dyDescent="0.4">
      <c r="A11" s="8" t="s">
        <v>94</v>
      </c>
      <c r="B11" s="8"/>
      <c r="C11" s="8"/>
      <c r="E11" s="35"/>
      <c r="G11" s="36"/>
      <c r="H11" s="37"/>
      <c r="I11" s="38"/>
      <c r="J11" s="39"/>
      <c r="K11" s="38"/>
      <c r="L11" s="40"/>
      <c r="M11" s="37"/>
      <c r="N11" s="37"/>
      <c r="O11" s="41"/>
      <c r="P11" s="37"/>
      <c r="Q11" s="36"/>
      <c r="R11" s="37"/>
    </row>
    <row r="12" spans="1:21" x14ac:dyDescent="0.35">
      <c r="B12" s="45" t="s">
        <v>95</v>
      </c>
      <c r="C12" s="46"/>
      <c r="D12" s="37">
        <v>13220</v>
      </c>
      <c r="E12" s="41">
        <v>2970</v>
      </c>
      <c r="F12" s="37">
        <v>1430</v>
      </c>
      <c r="G12" s="36">
        <v>14650</v>
      </c>
      <c r="H12" s="37"/>
      <c r="I12" s="38">
        <v>31.8</v>
      </c>
      <c r="J12" s="39">
        <v>12.5</v>
      </c>
      <c r="K12" s="38">
        <v>15.4</v>
      </c>
      <c r="L12" s="40">
        <v>47.3</v>
      </c>
      <c r="M12" s="37"/>
      <c r="N12" s="37">
        <v>2257</v>
      </c>
      <c r="O12" s="41">
        <v>426</v>
      </c>
      <c r="P12" s="37">
        <v>522</v>
      </c>
      <c r="Q12" s="36">
        <v>2779</v>
      </c>
      <c r="R12" s="37"/>
      <c r="S12" s="37">
        <v>255</v>
      </c>
      <c r="T12" s="37"/>
      <c r="U12" s="37"/>
    </row>
    <row r="13" spans="1:21" x14ac:dyDescent="0.35">
      <c r="B13" s="45" t="s">
        <v>96</v>
      </c>
      <c r="C13" s="46"/>
      <c r="D13" s="37">
        <v>14850</v>
      </c>
      <c r="E13" s="41">
        <v>3150</v>
      </c>
      <c r="F13" s="37">
        <v>1490</v>
      </c>
      <c r="G13" s="36">
        <v>16340</v>
      </c>
      <c r="H13" s="37"/>
      <c r="I13" s="38">
        <v>41.7</v>
      </c>
      <c r="J13" s="39">
        <v>14.3</v>
      </c>
      <c r="K13" s="38">
        <v>17.7</v>
      </c>
      <c r="L13" s="40">
        <v>59.3</v>
      </c>
      <c r="M13" s="37"/>
      <c r="N13" s="37">
        <v>2689</v>
      </c>
      <c r="O13" s="41">
        <v>489</v>
      </c>
      <c r="P13" s="37">
        <v>692</v>
      </c>
      <c r="Q13" s="36">
        <v>3380</v>
      </c>
      <c r="R13" s="37"/>
      <c r="S13" s="37">
        <v>388</v>
      </c>
      <c r="T13" s="37"/>
      <c r="U13" s="37"/>
    </row>
    <row r="14" spans="1:21" x14ac:dyDescent="0.35">
      <c r="B14" s="45" t="s">
        <v>97</v>
      </c>
      <c r="C14" s="46"/>
      <c r="D14" s="37">
        <v>15760</v>
      </c>
      <c r="E14" s="41">
        <v>3340</v>
      </c>
      <c r="F14" s="37">
        <v>1690</v>
      </c>
      <c r="G14" s="36">
        <v>17450</v>
      </c>
      <c r="H14" s="37"/>
      <c r="I14" s="38">
        <v>44.4</v>
      </c>
      <c r="J14" s="39">
        <v>15.7</v>
      </c>
      <c r="K14" s="38">
        <v>19.600000000000001</v>
      </c>
      <c r="L14" s="40">
        <v>64</v>
      </c>
      <c r="M14" s="37"/>
      <c r="N14" s="37">
        <v>2848</v>
      </c>
      <c r="O14" s="41">
        <v>533</v>
      </c>
      <c r="P14" s="37">
        <v>659</v>
      </c>
      <c r="Q14" s="36">
        <v>3507</v>
      </c>
      <c r="R14" s="37"/>
      <c r="S14" s="37">
        <v>319</v>
      </c>
      <c r="T14" s="37"/>
      <c r="U14" s="37"/>
    </row>
    <row r="15" spans="1:21" ht="13.15" customHeight="1" x14ac:dyDescent="0.35">
      <c r="B15" s="45" t="s">
        <v>98</v>
      </c>
      <c r="C15" s="46"/>
      <c r="D15" s="37">
        <v>11860</v>
      </c>
      <c r="E15" s="41">
        <v>2900</v>
      </c>
      <c r="F15" s="37">
        <v>1560</v>
      </c>
      <c r="G15" s="36">
        <v>13420</v>
      </c>
      <c r="H15" s="37"/>
      <c r="I15" s="38">
        <v>31.5</v>
      </c>
      <c r="J15" s="39">
        <v>12.4</v>
      </c>
      <c r="K15" s="38">
        <v>20.3</v>
      </c>
      <c r="L15" s="40">
        <v>51.9</v>
      </c>
      <c r="M15" s="37"/>
      <c r="N15" s="37">
        <v>2050</v>
      </c>
      <c r="O15" s="41">
        <v>434</v>
      </c>
      <c r="P15" s="37">
        <v>761</v>
      </c>
      <c r="Q15" s="36">
        <v>2811</v>
      </c>
      <c r="R15" s="37"/>
      <c r="S15" s="37">
        <v>328</v>
      </c>
      <c r="T15" s="37"/>
      <c r="U15" s="37"/>
    </row>
    <row r="16" spans="1:21" ht="26.45" customHeight="1" x14ac:dyDescent="0.35">
      <c r="B16" s="45" t="s">
        <v>99</v>
      </c>
      <c r="C16" s="46"/>
      <c r="D16" s="37">
        <v>13240</v>
      </c>
      <c r="E16" s="41">
        <v>3130</v>
      </c>
      <c r="F16" s="37">
        <v>1520</v>
      </c>
      <c r="G16" s="36">
        <v>14760</v>
      </c>
      <c r="H16" s="37"/>
      <c r="I16" s="38">
        <v>35.700000000000003</v>
      </c>
      <c r="J16" s="39">
        <v>14</v>
      </c>
      <c r="K16" s="38">
        <v>14.2</v>
      </c>
      <c r="L16" s="40">
        <v>49.9</v>
      </c>
      <c r="M16" s="37"/>
      <c r="N16" s="37">
        <v>2393</v>
      </c>
      <c r="O16" s="41">
        <v>490</v>
      </c>
      <c r="P16" s="37">
        <v>381</v>
      </c>
      <c r="Q16" s="36">
        <v>2774</v>
      </c>
      <c r="R16" s="37"/>
      <c r="S16" s="37">
        <v>374</v>
      </c>
      <c r="T16" s="37"/>
      <c r="U16" s="37"/>
    </row>
    <row r="17" spans="1:21" x14ac:dyDescent="0.35">
      <c r="B17" s="45" t="s">
        <v>100</v>
      </c>
      <c r="C17" s="46"/>
      <c r="D17" s="37">
        <v>14910</v>
      </c>
      <c r="E17" s="41">
        <v>3530</v>
      </c>
      <c r="F17" s="37">
        <v>1560</v>
      </c>
      <c r="G17" s="36">
        <v>16480</v>
      </c>
      <c r="H17" s="37"/>
      <c r="I17" s="38">
        <v>45</v>
      </c>
      <c r="J17" s="39">
        <v>17</v>
      </c>
      <c r="K17" s="38">
        <v>17.100000000000001</v>
      </c>
      <c r="L17" s="40">
        <v>62</v>
      </c>
      <c r="M17" s="37"/>
      <c r="N17" s="37">
        <v>2739</v>
      </c>
      <c r="O17" s="41">
        <v>587</v>
      </c>
      <c r="P17" s="37">
        <v>637</v>
      </c>
      <c r="Q17" s="36">
        <v>3375</v>
      </c>
      <c r="R17" s="37"/>
      <c r="S17" s="37">
        <v>418</v>
      </c>
      <c r="T17" s="37"/>
      <c r="U17" s="37"/>
    </row>
    <row r="18" spans="1:21" x14ac:dyDescent="0.35">
      <c r="B18" s="45" t="s">
        <v>101</v>
      </c>
      <c r="C18" s="46"/>
      <c r="D18" s="37">
        <v>15170</v>
      </c>
      <c r="E18" s="41">
        <v>3660</v>
      </c>
      <c r="F18" s="37">
        <v>1520</v>
      </c>
      <c r="G18" s="36">
        <v>16690</v>
      </c>
      <c r="H18" s="37"/>
      <c r="I18" s="38">
        <v>47.4</v>
      </c>
      <c r="J18" s="39">
        <v>17.8</v>
      </c>
      <c r="K18" s="38">
        <v>20.2</v>
      </c>
      <c r="L18" s="40">
        <v>67.599999999999994</v>
      </c>
      <c r="M18" s="37"/>
      <c r="N18" s="37">
        <v>2815</v>
      </c>
      <c r="O18" s="41">
        <v>619</v>
      </c>
      <c r="P18" s="37">
        <v>629</v>
      </c>
      <c r="Q18" s="36">
        <v>3444</v>
      </c>
      <c r="R18" s="37"/>
      <c r="S18" s="37">
        <v>345</v>
      </c>
      <c r="T18" s="37"/>
      <c r="U18" s="37"/>
    </row>
    <row r="19" spans="1:21" x14ac:dyDescent="0.35">
      <c r="B19" s="45" t="s">
        <v>102</v>
      </c>
      <c r="C19" s="46"/>
      <c r="D19" s="37">
        <v>11840</v>
      </c>
      <c r="E19" s="41">
        <v>3330</v>
      </c>
      <c r="F19" s="37">
        <v>1500</v>
      </c>
      <c r="G19" s="36">
        <v>13340</v>
      </c>
      <c r="H19" s="37"/>
      <c r="I19" s="38">
        <v>38.4</v>
      </c>
      <c r="J19" s="39">
        <v>15.6</v>
      </c>
      <c r="K19" s="38">
        <v>16.899999999999999</v>
      </c>
      <c r="L19" s="40">
        <v>55.3</v>
      </c>
      <c r="M19" s="37"/>
      <c r="N19" s="37">
        <v>2202</v>
      </c>
      <c r="O19" s="41">
        <v>560</v>
      </c>
      <c r="P19" s="37">
        <v>456</v>
      </c>
      <c r="Q19" s="36">
        <v>2658</v>
      </c>
      <c r="R19" s="37"/>
      <c r="S19" s="37">
        <v>290</v>
      </c>
      <c r="T19" s="37"/>
      <c r="U19" s="37"/>
    </row>
    <row r="20" spans="1:21" ht="26.45" customHeight="1" x14ac:dyDescent="0.4">
      <c r="A20" s="8" t="s">
        <v>103</v>
      </c>
      <c r="B20" s="8"/>
      <c r="C20" s="8"/>
      <c r="D20" s="37"/>
      <c r="E20" s="41"/>
      <c r="F20" s="37"/>
      <c r="G20" s="36"/>
      <c r="H20" s="37"/>
      <c r="I20" s="38"/>
      <c r="J20" s="39"/>
      <c r="K20" s="38"/>
      <c r="L20" s="40"/>
      <c r="M20" s="37"/>
      <c r="N20" s="37"/>
      <c r="O20" s="41"/>
      <c r="P20" s="37"/>
      <c r="Q20" s="36"/>
      <c r="R20" s="37"/>
    </row>
    <row r="21" spans="1:21" x14ac:dyDescent="0.35">
      <c r="B21" s="51" t="s">
        <v>104</v>
      </c>
      <c r="C21" s="46"/>
      <c r="D21" s="37">
        <v>3890</v>
      </c>
      <c r="E21" s="41">
        <v>920</v>
      </c>
      <c r="F21" s="37">
        <v>490</v>
      </c>
      <c r="G21" s="36">
        <v>4380</v>
      </c>
      <c r="H21" s="37"/>
      <c r="I21" s="38">
        <v>8.9</v>
      </c>
      <c r="J21" s="39">
        <v>3.9</v>
      </c>
      <c r="K21" s="38">
        <v>6</v>
      </c>
      <c r="L21" s="40">
        <v>14.9</v>
      </c>
      <c r="M21" s="37"/>
      <c r="N21" s="37">
        <v>638</v>
      </c>
      <c r="O21" s="41">
        <v>133</v>
      </c>
      <c r="P21" s="37">
        <v>217</v>
      </c>
      <c r="Q21" s="36">
        <v>855</v>
      </c>
      <c r="R21" s="37"/>
      <c r="S21" s="37">
        <v>123</v>
      </c>
      <c r="T21" s="37"/>
      <c r="U21" s="37"/>
    </row>
    <row r="22" spans="1:21" x14ac:dyDescent="0.35">
      <c r="B22" s="51" t="s">
        <v>69</v>
      </c>
      <c r="C22" s="46"/>
      <c r="D22" s="37">
        <v>4350</v>
      </c>
      <c r="E22" s="41">
        <v>970</v>
      </c>
      <c r="F22" s="37">
        <v>460</v>
      </c>
      <c r="G22" s="36">
        <v>4810</v>
      </c>
      <c r="H22" s="37"/>
      <c r="I22" s="38">
        <v>10</v>
      </c>
      <c r="J22" s="39">
        <v>4.0999999999999996</v>
      </c>
      <c r="K22" s="38">
        <v>3.6</v>
      </c>
      <c r="L22" s="40">
        <v>13.6</v>
      </c>
      <c r="M22" s="37"/>
      <c r="N22" s="37">
        <v>721</v>
      </c>
      <c r="O22" s="41">
        <v>140</v>
      </c>
      <c r="P22" s="37">
        <v>124</v>
      </c>
      <c r="Q22" s="36">
        <v>846</v>
      </c>
      <c r="R22" s="37"/>
      <c r="S22" s="37">
        <v>66</v>
      </c>
      <c r="T22" s="37"/>
      <c r="U22" s="37"/>
    </row>
    <row r="23" spans="1:21" x14ac:dyDescent="0.35">
      <c r="B23" s="51" t="s">
        <v>105</v>
      </c>
      <c r="C23" s="46"/>
      <c r="D23" s="37">
        <v>4980</v>
      </c>
      <c r="E23" s="41">
        <v>1080</v>
      </c>
      <c r="F23" s="37">
        <v>480</v>
      </c>
      <c r="G23" s="36">
        <v>5460</v>
      </c>
      <c r="H23" s="37"/>
      <c r="I23" s="38">
        <v>12.9</v>
      </c>
      <c r="J23" s="39">
        <v>4.5</v>
      </c>
      <c r="K23" s="38">
        <v>5.8</v>
      </c>
      <c r="L23" s="40">
        <v>18.8</v>
      </c>
      <c r="M23" s="37"/>
      <c r="N23" s="37">
        <v>897</v>
      </c>
      <c r="O23" s="41">
        <v>153</v>
      </c>
      <c r="P23" s="37">
        <v>180</v>
      </c>
      <c r="Q23" s="36">
        <v>1078</v>
      </c>
      <c r="R23" s="37"/>
      <c r="S23" s="37">
        <v>66</v>
      </c>
      <c r="T23" s="37"/>
      <c r="U23" s="37"/>
    </row>
    <row r="24" spans="1:21" x14ac:dyDescent="0.35">
      <c r="B24" s="51" t="s">
        <v>106</v>
      </c>
      <c r="C24" s="46"/>
      <c r="D24" s="37">
        <v>4860</v>
      </c>
      <c r="E24" s="41">
        <v>1090</v>
      </c>
      <c r="F24" s="37">
        <v>490</v>
      </c>
      <c r="G24" s="36">
        <v>5340</v>
      </c>
      <c r="H24" s="37"/>
      <c r="I24" s="38">
        <v>13.2</v>
      </c>
      <c r="J24" s="39">
        <v>4.9000000000000004</v>
      </c>
      <c r="K24" s="38">
        <v>8</v>
      </c>
      <c r="L24" s="40">
        <v>21.2</v>
      </c>
      <c r="M24" s="37"/>
      <c r="N24" s="37">
        <v>863</v>
      </c>
      <c r="O24" s="41">
        <v>169</v>
      </c>
      <c r="P24" s="37">
        <v>332</v>
      </c>
      <c r="Q24" s="36">
        <v>1195</v>
      </c>
      <c r="R24" s="37"/>
      <c r="S24" s="37">
        <v>98</v>
      </c>
      <c r="T24" s="37"/>
      <c r="U24" s="37"/>
    </row>
    <row r="25" spans="1:21" x14ac:dyDescent="0.35">
      <c r="B25" s="51" t="s">
        <v>107</v>
      </c>
      <c r="C25" s="46"/>
      <c r="D25" s="37">
        <v>5460</v>
      </c>
      <c r="E25" s="41">
        <v>1140</v>
      </c>
      <c r="F25" s="37">
        <v>530</v>
      </c>
      <c r="G25" s="36">
        <v>5990</v>
      </c>
      <c r="H25" s="37"/>
      <c r="I25" s="38">
        <v>15.1</v>
      </c>
      <c r="J25" s="39">
        <v>5.0999999999999996</v>
      </c>
      <c r="K25" s="38">
        <v>3.8</v>
      </c>
      <c r="L25" s="40">
        <v>18.899999999999999</v>
      </c>
      <c r="M25" s="37"/>
      <c r="N25" s="37">
        <v>992</v>
      </c>
      <c r="O25" s="41">
        <v>172</v>
      </c>
      <c r="P25" s="37">
        <v>191</v>
      </c>
      <c r="Q25" s="36">
        <v>1182</v>
      </c>
      <c r="R25" s="37"/>
      <c r="S25" s="37">
        <v>59</v>
      </c>
      <c r="T25" s="37"/>
      <c r="U25" s="37"/>
    </row>
    <row r="26" spans="1:21" x14ac:dyDescent="0.35">
      <c r="B26" s="51" t="s">
        <v>108</v>
      </c>
      <c r="C26" s="46"/>
      <c r="D26" s="37">
        <v>4540</v>
      </c>
      <c r="E26" s="41">
        <v>930</v>
      </c>
      <c r="F26" s="37">
        <v>470</v>
      </c>
      <c r="G26" s="36">
        <v>5010</v>
      </c>
      <c r="H26" s="37"/>
      <c r="I26" s="38">
        <v>13.3</v>
      </c>
      <c r="J26" s="39">
        <v>4.3</v>
      </c>
      <c r="K26" s="38">
        <v>5.9</v>
      </c>
      <c r="L26" s="40">
        <v>19.2</v>
      </c>
      <c r="M26" s="37"/>
      <c r="N26" s="37">
        <v>834</v>
      </c>
      <c r="O26" s="41">
        <v>149</v>
      </c>
      <c r="P26" s="37">
        <v>170</v>
      </c>
      <c r="Q26" s="36">
        <v>1003</v>
      </c>
      <c r="R26" s="37"/>
      <c r="S26" s="37">
        <v>231</v>
      </c>
      <c r="T26" s="37"/>
      <c r="U26" s="37"/>
    </row>
    <row r="27" spans="1:21" x14ac:dyDescent="0.35">
      <c r="B27" s="51" t="s">
        <v>109</v>
      </c>
      <c r="C27" s="46"/>
      <c r="D27" s="37">
        <v>5050</v>
      </c>
      <c r="E27" s="41">
        <v>1120</v>
      </c>
      <c r="F27" s="37">
        <v>600</v>
      </c>
      <c r="G27" s="36">
        <v>5650</v>
      </c>
      <c r="H27" s="37"/>
      <c r="I27" s="38">
        <v>14.5</v>
      </c>
      <c r="J27" s="39">
        <v>5.2</v>
      </c>
      <c r="K27" s="38">
        <v>6.6</v>
      </c>
      <c r="L27" s="40">
        <v>21</v>
      </c>
      <c r="M27" s="37"/>
      <c r="N27" s="37">
        <v>908</v>
      </c>
      <c r="O27" s="41">
        <v>175</v>
      </c>
      <c r="P27" s="37">
        <v>221</v>
      </c>
      <c r="Q27" s="36">
        <v>1129</v>
      </c>
      <c r="R27" s="37"/>
      <c r="S27" s="37">
        <v>112</v>
      </c>
      <c r="T27" s="37"/>
      <c r="U27" s="37"/>
    </row>
    <row r="28" spans="1:21" x14ac:dyDescent="0.35">
      <c r="B28" s="51" t="s">
        <v>110</v>
      </c>
      <c r="C28" s="46"/>
      <c r="D28" s="37">
        <v>5790</v>
      </c>
      <c r="E28" s="41">
        <v>1220</v>
      </c>
      <c r="F28" s="37">
        <v>550</v>
      </c>
      <c r="G28" s="36">
        <v>6340</v>
      </c>
      <c r="H28" s="37"/>
      <c r="I28" s="38">
        <v>16.600000000000001</v>
      </c>
      <c r="J28" s="39">
        <v>5.8</v>
      </c>
      <c r="K28" s="38">
        <v>5.6</v>
      </c>
      <c r="L28" s="40">
        <v>22.2</v>
      </c>
      <c r="M28" s="37"/>
      <c r="N28" s="37">
        <v>1051</v>
      </c>
      <c r="O28" s="41">
        <v>198</v>
      </c>
      <c r="P28" s="37">
        <v>177</v>
      </c>
      <c r="Q28" s="36">
        <v>1228</v>
      </c>
      <c r="R28" s="37"/>
      <c r="S28" s="37">
        <v>113</v>
      </c>
      <c r="T28" s="37"/>
      <c r="U28" s="37"/>
    </row>
    <row r="29" spans="1:21" x14ac:dyDescent="0.35">
      <c r="B29" s="51" t="s">
        <v>111</v>
      </c>
      <c r="C29" s="46"/>
      <c r="D29" s="37">
        <v>4930</v>
      </c>
      <c r="E29" s="41">
        <v>1010</v>
      </c>
      <c r="F29" s="37">
        <v>530</v>
      </c>
      <c r="G29" s="36">
        <v>5460</v>
      </c>
      <c r="H29" s="37"/>
      <c r="I29" s="38">
        <v>13.3</v>
      </c>
      <c r="J29" s="39">
        <v>4.7</v>
      </c>
      <c r="K29" s="38">
        <v>7.5</v>
      </c>
      <c r="L29" s="40">
        <v>20.8</v>
      </c>
      <c r="M29" s="37"/>
      <c r="N29" s="37">
        <v>889</v>
      </c>
      <c r="O29" s="41">
        <v>160</v>
      </c>
      <c r="P29" s="37">
        <v>261</v>
      </c>
      <c r="Q29" s="36">
        <v>1150</v>
      </c>
      <c r="R29" s="37"/>
      <c r="S29" s="37">
        <v>94</v>
      </c>
      <c r="T29" s="37"/>
      <c r="U29" s="37"/>
    </row>
    <row r="30" spans="1:21" x14ac:dyDescent="0.35">
      <c r="B30" s="51" t="s">
        <v>112</v>
      </c>
      <c r="C30" s="46"/>
      <c r="D30" s="37">
        <v>3590</v>
      </c>
      <c r="E30" s="41">
        <v>880</v>
      </c>
      <c r="F30" s="37">
        <v>440</v>
      </c>
      <c r="G30" s="36">
        <v>4030</v>
      </c>
      <c r="H30" s="37"/>
      <c r="I30" s="38">
        <v>10.199999999999999</v>
      </c>
      <c r="J30" s="39">
        <v>3.9</v>
      </c>
      <c r="K30" s="38">
        <v>6.9</v>
      </c>
      <c r="L30" s="40">
        <v>17.100000000000001</v>
      </c>
      <c r="M30" s="37"/>
      <c r="N30" s="37">
        <v>637</v>
      </c>
      <c r="O30" s="41">
        <v>135</v>
      </c>
      <c r="P30" s="37">
        <v>209</v>
      </c>
      <c r="Q30" s="36">
        <v>846</v>
      </c>
      <c r="R30" s="37"/>
      <c r="S30" s="37">
        <v>50</v>
      </c>
      <c r="T30" s="37"/>
      <c r="U30" s="37"/>
    </row>
    <row r="31" spans="1:21" x14ac:dyDescent="0.35">
      <c r="B31" s="51" t="s">
        <v>113</v>
      </c>
      <c r="C31" s="46"/>
      <c r="D31" s="37">
        <v>3860</v>
      </c>
      <c r="E31" s="41">
        <v>930</v>
      </c>
      <c r="F31" s="37">
        <v>460</v>
      </c>
      <c r="G31" s="36">
        <v>4320</v>
      </c>
      <c r="H31" s="37"/>
      <c r="I31" s="38">
        <v>9.8000000000000007</v>
      </c>
      <c r="J31" s="39">
        <v>3.8</v>
      </c>
      <c r="K31" s="38">
        <v>5.4</v>
      </c>
      <c r="L31" s="40">
        <v>15.2</v>
      </c>
      <c r="M31" s="37"/>
      <c r="N31" s="37">
        <v>658</v>
      </c>
      <c r="O31" s="41">
        <v>135</v>
      </c>
      <c r="P31" s="37">
        <v>161</v>
      </c>
      <c r="Q31" s="36">
        <v>819</v>
      </c>
      <c r="R31" s="37"/>
      <c r="S31" s="37">
        <v>127</v>
      </c>
      <c r="T31" s="37"/>
      <c r="U31" s="37"/>
    </row>
    <row r="32" spans="1:21" x14ac:dyDescent="0.35">
      <c r="B32" s="51" t="s">
        <v>114</v>
      </c>
      <c r="C32" s="46"/>
      <c r="D32" s="37">
        <v>4410</v>
      </c>
      <c r="E32" s="41">
        <v>1090</v>
      </c>
      <c r="F32" s="37">
        <v>660</v>
      </c>
      <c r="G32" s="36">
        <v>5070</v>
      </c>
      <c r="H32" s="37"/>
      <c r="I32" s="38">
        <v>11.4</v>
      </c>
      <c r="J32" s="39">
        <v>4.5999999999999996</v>
      </c>
      <c r="K32" s="38">
        <v>8.1</v>
      </c>
      <c r="L32" s="40">
        <v>19.5</v>
      </c>
      <c r="M32" s="37"/>
      <c r="N32" s="37">
        <v>754</v>
      </c>
      <c r="O32" s="41">
        <v>164</v>
      </c>
      <c r="P32" s="37">
        <v>391</v>
      </c>
      <c r="Q32" s="36">
        <v>1145</v>
      </c>
      <c r="R32" s="37"/>
      <c r="S32" s="37">
        <v>151</v>
      </c>
      <c r="T32" s="37"/>
      <c r="U32" s="37"/>
    </row>
    <row r="33" spans="1:21" ht="26.45" customHeight="1" x14ac:dyDescent="0.35">
      <c r="B33" s="51" t="s">
        <v>115</v>
      </c>
      <c r="C33" s="46"/>
      <c r="D33" s="37">
        <v>4020</v>
      </c>
      <c r="E33" s="41">
        <v>970</v>
      </c>
      <c r="F33" s="37">
        <v>530</v>
      </c>
      <c r="G33" s="36">
        <v>4550</v>
      </c>
      <c r="H33" s="37"/>
      <c r="I33" s="38">
        <v>10.5</v>
      </c>
      <c r="J33" s="39">
        <v>4.0999999999999996</v>
      </c>
      <c r="K33" s="38">
        <v>2.9</v>
      </c>
      <c r="L33" s="40">
        <v>13.3</v>
      </c>
      <c r="M33" s="37"/>
      <c r="N33" s="37">
        <v>748</v>
      </c>
      <c r="O33" s="41">
        <v>143</v>
      </c>
      <c r="P33" s="37">
        <v>132</v>
      </c>
      <c r="Q33" s="36">
        <v>881</v>
      </c>
      <c r="R33" s="37"/>
      <c r="S33" s="37">
        <v>63</v>
      </c>
      <c r="T33" s="37"/>
      <c r="U33" s="37"/>
    </row>
    <row r="34" spans="1:21" x14ac:dyDescent="0.35">
      <c r="B34" s="51" t="s">
        <v>70</v>
      </c>
      <c r="C34" s="46"/>
      <c r="D34" s="37">
        <v>4560</v>
      </c>
      <c r="E34" s="41">
        <v>1090</v>
      </c>
      <c r="F34" s="37">
        <v>530</v>
      </c>
      <c r="G34" s="36">
        <v>5090</v>
      </c>
      <c r="H34" s="37"/>
      <c r="I34" s="38">
        <v>12.1</v>
      </c>
      <c r="J34" s="39">
        <v>4.9000000000000004</v>
      </c>
      <c r="K34" s="38">
        <v>7.8</v>
      </c>
      <c r="L34" s="40">
        <v>19.899999999999999</v>
      </c>
      <c r="M34" s="37"/>
      <c r="N34" s="37">
        <v>794</v>
      </c>
      <c r="O34" s="41">
        <v>171</v>
      </c>
      <c r="P34" s="37">
        <v>128</v>
      </c>
      <c r="Q34" s="36">
        <v>921</v>
      </c>
      <c r="R34" s="37"/>
      <c r="S34" s="37">
        <v>269</v>
      </c>
      <c r="T34" s="37"/>
      <c r="U34" s="37"/>
    </row>
    <row r="35" spans="1:21" x14ac:dyDescent="0.35">
      <c r="B35" s="51" t="s">
        <v>116</v>
      </c>
      <c r="C35" s="46"/>
      <c r="D35" s="37">
        <v>4660</v>
      </c>
      <c r="E35" s="41">
        <v>1070</v>
      </c>
      <c r="F35" s="37">
        <v>460</v>
      </c>
      <c r="G35" s="36">
        <v>5120</v>
      </c>
      <c r="H35" s="37"/>
      <c r="I35" s="38">
        <v>13.1</v>
      </c>
      <c r="J35" s="39">
        <v>5</v>
      </c>
      <c r="K35" s="38">
        <v>3.5</v>
      </c>
      <c r="L35" s="40">
        <v>16.600000000000001</v>
      </c>
      <c r="M35" s="37"/>
      <c r="N35" s="37">
        <v>851</v>
      </c>
      <c r="O35" s="41">
        <v>176</v>
      </c>
      <c r="P35" s="37">
        <v>121</v>
      </c>
      <c r="Q35" s="36">
        <v>972</v>
      </c>
      <c r="R35" s="37"/>
      <c r="S35" s="37">
        <v>42</v>
      </c>
      <c r="T35" s="37"/>
      <c r="U35" s="48"/>
    </row>
    <row r="36" spans="1:21" x14ac:dyDescent="0.35">
      <c r="B36" s="51" t="s">
        <v>117</v>
      </c>
      <c r="C36" s="46"/>
      <c r="D36" s="37">
        <v>5010</v>
      </c>
      <c r="E36" s="41">
        <v>1210</v>
      </c>
      <c r="F36" s="37">
        <v>590</v>
      </c>
      <c r="G36" s="36">
        <v>5600</v>
      </c>
      <c r="H36" s="37"/>
      <c r="I36" s="38">
        <v>14.4</v>
      </c>
      <c r="J36" s="39">
        <v>5.6</v>
      </c>
      <c r="K36" s="38">
        <v>5</v>
      </c>
      <c r="L36" s="40">
        <v>19.399999999999999</v>
      </c>
      <c r="M36" s="37"/>
      <c r="N36" s="37">
        <v>917</v>
      </c>
      <c r="O36" s="41">
        <v>194</v>
      </c>
      <c r="P36" s="37">
        <v>194</v>
      </c>
      <c r="Q36" s="36">
        <v>1111</v>
      </c>
      <c r="R36" s="37"/>
      <c r="S36" s="37">
        <v>138</v>
      </c>
      <c r="T36" s="37"/>
      <c r="U36" s="37"/>
    </row>
    <row r="37" spans="1:21" x14ac:dyDescent="0.35">
      <c r="B37" s="51" t="s">
        <v>118</v>
      </c>
      <c r="C37" s="46"/>
      <c r="D37" s="37">
        <v>5260</v>
      </c>
      <c r="E37" s="41">
        <v>1210</v>
      </c>
      <c r="F37" s="37">
        <v>480</v>
      </c>
      <c r="G37" s="36">
        <v>5740</v>
      </c>
      <c r="H37" s="37"/>
      <c r="I37" s="38">
        <v>17</v>
      </c>
      <c r="J37" s="39">
        <v>6.1</v>
      </c>
      <c r="K37" s="38">
        <v>3.8</v>
      </c>
      <c r="L37" s="40">
        <v>20.8</v>
      </c>
      <c r="M37" s="37"/>
      <c r="N37" s="37">
        <v>989</v>
      </c>
      <c r="O37" s="41">
        <v>210</v>
      </c>
      <c r="P37" s="37">
        <v>180</v>
      </c>
      <c r="Q37" s="36">
        <v>1168</v>
      </c>
      <c r="R37" s="37"/>
      <c r="S37" s="37">
        <v>77</v>
      </c>
      <c r="T37" s="37"/>
      <c r="U37" s="37"/>
    </row>
    <row r="38" spans="1:21" x14ac:dyDescent="0.35">
      <c r="B38" s="51" t="s">
        <v>119</v>
      </c>
      <c r="C38" s="46"/>
      <c r="D38" s="37">
        <v>4640</v>
      </c>
      <c r="E38" s="41">
        <v>1120</v>
      </c>
      <c r="F38" s="37">
        <v>500</v>
      </c>
      <c r="G38" s="36">
        <v>5140</v>
      </c>
      <c r="H38" s="37"/>
      <c r="I38" s="38">
        <v>13.5</v>
      </c>
      <c r="J38" s="39">
        <v>5.3</v>
      </c>
      <c r="K38" s="38">
        <v>8.3000000000000007</v>
      </c>
      <c r="L38" s="40">
        <v>21.9</v>
      </c>
      <c r="M38" s="37"/>
      <c r="N38" s="37">
        <v>833</v>
      </c>
      <c r="O38" s="41">
        <v>183</v>
      </c>
      <c r="P38" s="37">
        <v>263</v>
      </c>
      <c r="Q38" s="36">
        <v>1096</v>
      </c>
      <c r="R38" s="37"/>
      <c r="S38" s="37">
        <v>203</v>
      </c>
      <c r="T38" s="37"/>
      <c r="U38" s="37"/>
    </row>
    <row r="39" spans="1:21" x14ac:dyDescent="0.35">
      <c r="B39" s="51" t="s">
        <v>120</v>
      </c>
      <c r="C39" s="46"/>
      <c r="D39" s="37">
        <v>5060</v>
      </c>
      <c r="E39" s="41">
        <v>1250</v>
      </c>
      <c r="F39" s="37">
        <v>530</v>
      </c>
      <c r="G39" s="36">
        <v>5590</v>
      </c>
      <c r="H39" s="37"/>
      <c r="I39" s="38">
        <v>15.7</v>
      </c>
      <c r="J39" s="39">
        <v>6</v>
      </c>
      <c r="K39" s="38">
        <v>4.4000000000000004</v>
      </c>
      <c r="L39" s="40">
        <v>20.100000000000001</v>
      </c>
      <c r="M39" s="37"/>
      <c r="N39" s="37">
        <v>928</v>
      </c>
      <c r="O39" s="41">
        <v>210</v>
      </c>
      <c r="P39" s="37">
        <v>158</v>
      </c>
      <c r="Q39" s="36">
        <v>1086</v>
      </c>
      <c r="R39" s="37"/>
      <c r="S39" s="37">
        <v>126</v>
      </c>
      <c r="T39" s="37"/>
      <c r="U39" s="37"/>
    </row>
    <row r="40" spans="1:21" x14ac:dyDescent="0.35">
      <c r="B40" s="51" t="s">
        <v>121</v>
      </c>
      <c r="C40" s="46"/>
      <c r="D40" s="37">
        <v>5220</v>
      </c>
      <c r="E40" s="41">
        <v>1190</v>
      </c>
      <c r="F40" s="37">
        <v>470</v>
      </c>
      <c r="G40" s="36">
        <v>5690</v>
      </c>
      <c r="H40" s="37"/>
      <c r="I40" s="38">
        <v>16.8</v>
      </c>
      <c r="J40" s="39">
        <v>5.9</v>
      </c>
      <c r="K40" s="38">
        <v>6.4</v>
      </c>
      <c r="L40" s="40">
        <v>23.1</v>
      </c>
      <c r="M40" s="37"/>
      <c r="N40" s="37">
        <v>985</v>
      </c>
      <c r="O40" s="41">
        <v>205</v>
      </c>
      <c r="P40" s="37">
        <v>234</v>
      </c>
      <c r="Q40" s="36">
        <v>1219</v>
      </c>
      <c r="R40" s="37"/>
      <c r="S40" s="37">
        <v>66</v>
      </c>
      <c r="T40" s="37"/>
      <c r="U40" s="37"/>
    </row>
    <row r="41" spans="1:21" x14ac:dyDescent="0.35">
      <c r="B41" s="51" t="s">
        <v>122</v>
      </c>
      <c r="C41" s="46"/>
      <c r="D41" s="37">
        <v>4890</v>
      </c>
      <c r="E41" s="41">
        <v>1220</v>
      </c>
      <c r="F41" s="37">
        <v>520</v>
      </c>
      <c r="G41" s="36">
        <v>5410</v>
      </c>
      <c r="H41" s="37"/>
      <c r="I41" s="38">
        <v>14.9</v>
      </c>
      <c r="J41" s="39">
        <v>5.8</v>
      </c>
      <c r="K41" s="38">
        <v>9.4</v>
      </c>
      <c r="L41" s="40">
        <v>24.3</v>
      </c>
      <c r="M41" s="37"/>
      <c r="N41" s="37">
        <v>902</v>
      </c>
      <c r="O41" s="41">
        <v>204</v>
      </c>
      <c r="P41" s="37">
        <v>237</v>
      </c>
      <c r="Q41" s="36">
        <v>1139</v>
      </c>
      <c r="R41" s="37"/>
      <c r="S41" s="37">
        <v>153</v>
      </c>
      <c r="T41" s="37"/>
      <c r="U41" s="37"/>
    </row>
    <row r="42" spans="1:21" x14ac:dyDescent="0.35">
      <c r="B42" s="51" t="s">
        <v>123</v>
      </c>
      <c r="C42" s="46"/>
      <c r="D42" s="37">
        <v>3840</v>
      </c>
      <c r="E42" s="41">
        <v>1130</v>
      </c>
      <c r="F42" s="37">
        <v>530</v>
      </c>
      <c r="G42" s="36">
        <v>4360</v>
      </c>
      <c r="H42" s="37"/>
      <c r="I42" s="38">
        <v>12.8</v>
      </c>
      <c r="J42" s="39">
        <v>5.4</v>
      </c>
      <c r="K42" s="38">
        <v>7.6</v>
      </c>
      <c r="L42" s="40">
        <v>20.399999999999999</v>
      </c>
      <c r="M42" s="37"/>
      <c r="N42" s="37">
        <v>686</v>
      </c>
      <c r="O42" s="41">
        <v>188</v>
      </c>
      <c r="P42" s="37">
        <v>186</v>
      </c>
      <c r="Q42" s="36">
        <v>872</v>
      </c>
      <c r="R42" s="37"/>
      <c r="S42" s="37">
        <v>105</v>
      </c>
      <c r="T42" s="37"/>
      <c r="U42" s="37"/>
    </row>
    <row r="43" spans="1:21" x14ac:dyDescent="0.35">
      <c r="B43" s="51" t="s">
        <v>124</v>
      </c>
      <c r="C43" s="46"/>
      <c r="D43" s="37">
        <v>3930</v>
      </c>
      <c r="E43" s="41">
        <v>1120</v>
      </c>
      <c r="F43" s="37">
        <v>430</v>
      </c>
      <c r="G43" s="36">
        <v>4360</v>
      </c>
      <c r="H43" s="37"/>
      <c r="I43" s="38">
        <v>12.6</v>
      </c>
      <c r="J43" s="39">
        <v>5.2</v>
      </c>
      <c r="K43" s="38">
        <v>3.9</v>
      </c>
      <c r="L43" s="40">
        <v>16.600000000000001</v>
      </c>
      <c r="M43" s="37"/>
      <c r="N43" s="37">
        <v>733</v>
      </c>
      <c r="O43" s="41">
        <v>186</v>
      </c>
      <c r="P43" s="37">
        <v>127</v>
      </c>
      <c r="Q43" s="36">
        <v>860</v>
      </c>
      <c r="R43" s="37"/>
      <c r="S43" s="37">
        <v>78</v>
      </c>
      <c r="T43" s="37"/>
      <c r="U43" s="37"/>
    </row>
    <row r="44" spans="1:21" x14ac:dyDescent="0.35">
      <c r="B44" s="51" t="s">
        <v>125</v>
      </c>
      <c r="C44" s="46"/>
      <c r="D44" s="37">
        <v>4070</v>
      </c>
      <c r="E44" s="41">
        <v>1080</v>
      </c>
      <c r="F44" s="37">
        <v>550</v>
      </c>
      <c r="G44" s="36">
        <v>4620</v>
      </c>
      <c r="H44" s="37"/>
      <c r="I44" s="38">
        <v>13</v>
      </c>
      <c r="J44" s="39">
        <v>5</v>
      </c>
      <c r="K44" s="38">
        <v>5.4</v>
      </c>
      <c r="L44" s="40">
        <v>18.399999999999999</v>
      </c>
      <c r="M44" s="37"/>
      <c r="N44" s="37">
        <v>783</v>
      </c>
      <c r="O44" s="41">
        <v>187</v>
      </c>
      <c r="P44" s="37">
        <v>143</v>
      </c>
      <c r="Q44" s="36">
        <v>926</v>
      </c>
      <c r="R44" s="37"/>
      <c r="S44" s="37">
        <v>107</v>
      </c>
      <c r="T44" s="37"/>
      <c r="U44" s="37"/>
    </row>
    <row r="45" spans="1:21" ht="26.25" customHeight="1" x14ac:dyDescent="0.35">
      <c r="B45" s="51" t="s">
        <v>126</v>
      </c>
      <c r="C45" s="46"/>
      <c r="D45" s="37">
        <v>1720</v>
      </c>
      <c r="E45" s="41">
        <v>460</v>
      </c>
      <c r="F45" s="37">
        <v>340</v>
      </c>
      <c r="G45" s="36">
        <v>2060</v>
      </c>
      <c r="H45" s="37"/>
      <c r="I45" s="38">
        <v>4.9000000000000004</v>
      </c>
      <c r="J45" s="39">
        <v>2.2000000000000002</v>
      </c>
      <c r="K45" s="38">
        <v>5.0999999999999996</v>
      </c>
      <c r="L45" s="40">
        <v>10</v>
      </c>
      <c r="M45" s="37"/>
      <c r="N45" s="37">
        <v>282</v>
      </c>
      <c r="O45" s="41">
        <v>78</v>
      </c>
      <c r="P45" s="37">
        <v>126</v>
      </c>
      <c r="Q45" s="36">
        <v>408</v>
      </c>
      <c r="R45" s="37"/>
      <c r="S45" s="37">
        <v>29</v>
      </c>
      <c r="T45" s="37"/>
      <c r="U45" s="37"/>
    </row>
    <row r="46" spans="1:21" x14ac:dyDescent="0.35">
      <c r="B46" s="51"/>
      <c r="C46" s="46"/>
      <c r="D46" s="37"/>
      <c r="E46" s="41"/>
      <c r="F46" s="37"/>
      <c r="G46" s="36"/>
      <c r="H46" s="37"/>
      <c r="I46" s="38"/>
      <c r="J46" s="39"/>
      <c r="K46" s="38"/>
      <c r="L46" s="40"/>
      <c r="M46" s="37"/>
      <c r="N46" s="37"/>
      <c r="O46" s="41"/>
      <c r="P46" s="37"/>
      <c r="Q46" s="36"/>
      <c r="R46" s="37"/>
      <c r="S46" s="37"/>
      <c r="T46" s="37"/>
      <c r="U46" s="37"/>
    </row>
    <row r="47" spans="1:21" x14ac:dyDescent="0.35">
      <c r="A47" s="51" t="s">
        <v>127</v>
      </c>
      <c r="C47" s="46"/>
      <c r="D47" s="37"/>
      <c r="E47" s="41"/>
      <c r="F47" s="37"/>
      <c r="G47" s="36"/>
      <c r="H47" s="37"/>
      <c r="I47" s="38"/>
      <c r="J47" s="39"/>
      <c r="K47" s="38"/>
      <c r="L47" s="40"/>
      <c r="M47" s="37"/>
      <c r="N47" s="37"/>
      <c r="O47" s="41"/>
      <c r="P47" s="37"/>
      <c r="Q47" s="36"/>
      <c r="R47" s="37"/>
      <c r="S47" s="37"/>
      <c r="T47" s="37"/>
      <c r="U47" s="37"/>
    </row>
    <row r="48" spans="1:21" x14ac:dyDescent="0.35">
      <c r="A48" s="51"/>
      <c r="B48" s="2" t="s">
        <v>36</v>
      </c>
      <c r="C48" s="46"/>
      <c r="D48" s="37" t="s">
        <v>74</v>
      </c>
      <c r="E48" s="37" t="s">
        <v>74</v>
      </c>
      <c r="F48" s="37" t="s">
        <v>74</v>
      </c>
      <c r="G48" s="36" t="s">
        <v>74</v>
      </c>
      <c r="H48" s="37" t="s">
        <v>74</v>
      </c>
      <c r="I48" s="37" t="s">
        <v>74</v>
      </c>
      <c r="J48" s="37" t="s">
        <v>74</v>
      </c>
      <c r="K48" s="37" t="s">
        <v>74</v>
      </c>
      <c r="L48" s="52">
        <v>0</v>
      </c>
      <c r="M48" s="37"/>
      <c r="N48" s="37" t="s">
        <v>74</v>
      </c>
      <c r="O48" s="37" t="s">
        <v>74</v>
      </c>
      <c r="P48" s="37" t="s">
        <v>74</v>
      </c>
      <c r="Q48" s="36" t="s">
        <v>74</v>
      </c>
      <c r="R48" s="37"/>
      <c r="S48" s="37" t="s">
        <v>74</v>
      </c>
      <c r="T48" s="37"/>
      <c r="U48" s="37"/>
    </row>
    <row r="49" spans="1:21" x14ac:dyDescent="0.35">
      <c r="B49" s="51" t="s">
        <v>37</v>
      </c>
      <c r="C49" s="46"/>
      <c r="D49" s="37" t="s">
        <v>74</v>
      </c>
      <c r="E49" s="37" t="s">
        <v>74</v>
      </c>
      <c r="F49" s="37" t="s">
        <v>74</v>
      </c>
      <c r="G49" s="36" t="s">
        <v>74</v>
      </c>
      <c r="H49" s="37" t="s">
        <v>74</v>
      </c>
      <c r="I49" s="37" t="s">
        <v>74</v>
      </c>
      <c r="J49" s="37" t="s">
        <v>74</v>
      </c>
      <c r="K49" s="37" t="s">
        <v>74</v>
      </c>
      <c r="L49" s="52">
        <v>31</v>
      </c>
      <c r="M49" s="37"/>
      <c r="N49" s="37" t="s">
        <v>74</v>
      </c>
      <c r="O49" s="37" t="s">
        <v>74</v>
      </c>
      <c r="P49" s="37" t="s">
        <v>74</v>
      </c>
      <c r="Q49" s="36" t="s">
        <v>74</v>
      </c>
      <c r="R49" s="37"/>
      <c r="S49" s="37" t="s">
        <v>74</v>
      </c>
      <c r="T49" s="37"/>
      <c r="U49" s="37"/>
    </row>
    <row r="50" spans="1:21" ht="1.9" customHeight="1" x14ac:dyDescent="0.35">
      <c r="A50" s="53"/>
      <c r="B50" s="53"/>
      <c r="C50" s="53"/>
      <c r="D50" s="54"/>
      <c r="E50" s="54"/>
      <c r="F50" s="54"/>
      <c r="G50" s="55"/>
      <c r="H50" s="54"/>
      <c r="I50" s="56"/>
      <c r="J50" s="57"/>
      <c r="K50" s="56"/>
      <c r="L50" s="55"/>
      <c r="M50" s="54"/>
      <c r="N50" s="54"/>
      <c r="O50" s="54"/>
      <c r="P50" s="54"/>
      <c r="Q50" s="55"/>
      <c r="R50" s="54"/>
      <c r="S50" s="54"/>
      <c r="T50" s="54"/>
      <c r="U50" s="37"/>
    </row>
    <row r="51" spans="1:21" x14ac:dyDescent="0.35">
      <c r="A51" s="58"/>
      <c r="B51" s="58"/>
      <c r="C51" s="58"/>
      <c r="D51" s="37"/>
      <c r="E51" s="37"/>
      <c r="F51" s="37"/>
      <c r="G51" s="37"/>
      <c r="H51" s="37"/>
      <c r="I51" s="38"/>
      <c r="K51" s="38"/>
      <c r="L51" s="38"/>
      <c r="M51" s="37"/>
      <c r="N51" s="37"/>
      <c r="O51" s="37"/>
      <c r="P51" s="37"/>
      <c r="Q51" s="37"/>
      <c r="R51" s="37"/>
      <c r="S51" s="37"/>
      <c r="T51" s="37"/>
      <c r="U51" s="37"/>
    </row>
    <row r="52" spans="1:21" ht="14.25" x14ac:dyDescent="0.35">
      <c r="A52" s="59">
        <v>1</v>
      </c>
      <c r="B52" s="2" t="s">
        <v>129</v>
      </c>
    </row>
    <row r="53" spans="1:21" ht="14.25" x14ac:dyDescent="0.35">
      <c r="A53" s="59">
        <v>2</v>
      </c>
      <c r="B53" s="2" t="s">
        <v>130</v>
      </c>
      <c r="I53" s="38"/>
    </row>
    <row r="54" spans="1:21" ht="39.4" customHeight="1" x14ac:dyDescent="0.35">
      <c r="A54" s="60">
        <v>3</v>
      </c>
      <c r="B54" s="172" t="s">
        <v>131</v>
      </c>
      <c r="C54" s="172"/>
      <c r="D54" s="172"/>
      <c r="E54" s="172"/>
      <c r="F54" s="172"/>
      <c r="G54" s="172"/>
      <c r="H54" s="172"/>
      <c r="I54" s="172"/>
      <c r="J54" s="172"/>
      <c r="K54" s="172"/>
      <c r="L54" s="172"/>
      <c r="M54" s="172"/>
      <c r="N54" s="172"/>
      <c r="O54" s="172"/>
      <c r="P54" s="172"/>
      <c r="Q54" s="172"/>
      <c r="R54" s="172"/>
      <c r="S54" s="172"/>
      <c r="T54" s="61"/>
      <c r="U54" s="61"/>
    </row>
    <row r="55" spans="1:21" ht="14.25" x14ac:dyDescent="0.35">
      <c r="A55" s="59">
        <v>4</v>
      </c>
      <c r="B55" s="2" t="s">
        <v>132</v>
      </c>
    </row>
    <row r="56" spans="1:21" ht="14.25" x14ac:dyDescent="0.35">
      <c r="A56" s="59">
        <v>5</v>
      </c>
      <c r="B56" s="2" t="s">
        <v>133</v>
      </c>
    </row>
    <row r="57" spans="1:21" ht="14.25" x14ac:dyDescent="0.35">
      <c r="A57" s="59">
        <v>6</v>
      </c>
      <c r="B57" s="2" t="s">
        <v>134</v>
      </c>
    </row>
    <row r="58" spans="1:21" x14ac:dyDescent="0.35">
      <c r="A58" s="7" t="s">
        <v>38</v>
      </c>
      <c r="B58" s="2" t="s">
        <v>135</v>
      </c>
    </row>
    <row r="59" spans="1:21" x14ac:dyDescent="0.35">
      <c r="A59" s="7" t="s">
        <v>43</v>
      </c>
      <c r="B59" s="2" t="s">
        <v>136</v>
      </c>
    </row>
    <row r="60" spans="1:21" x14ac:dyDescent="0.35">
      <c r="A60" s="2" t="s">
        <v>74</v>
      </c>
      <c r="B60" s="2" t="s">
        <v>137</v>
      </c>
    </row>
    <row r="61" spans="1:21" x14ac:dyDescent="0.35">
      <c r="B61" s="13"/>
    </row>
    <row r="62" spans="1:21" x14ac:dyDescent="0.35">
      <c r="B62" s="4"/>
    </row>
  </sheetData>
  <mergeCells count="17">
    <mergeCell ref="A1:B1"/>
    <mergeCell ref="A2:S2"/>
    <mergeCell ref="A4:B6"/>
    <mergeCell ref="D4:G4"/>
    <mergeCell ref="I4:L4"/>
    <mergeCell ref="N4:S4"/>
    <mergeCell ref="Q5:Q6"/>
    <mergeCell ref="S5:S6"/>
    <mergeCell ref="B54:S54"/>
    <mergeCell ref="D5:D6"/>
    <mergeCell ref="F5:F6"/>
    <mergeCell ref="G5:G6"/>
    <mergeCell ref="I5:I6"/>
    <mergeCell ref="K5:K6"/>
    <mergeCell ref="L5:L6"/>
    <mergeCell ref="N5:N6"/>
    <mergeCell ref="P5:P6"/>
  </mergeCells>
  <hyperlinks>
    <hyperlink ref="A1:B1" location="ContentsHead" display="ContentsHead" xr:uid="{E559F7C3-2533-4900-A2EF-BA614EB378BA}"/>
  </hyperlinks>
  <pageMargins left="0.7" right="0.7" top="0.75" bottom="0.75" header="0.3" footer="0.3"/>
  <pageSetup scale="1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B31DE-755B-4018-82E9-41EBF2A32BF8}">
  <sheetPr codeName="Sheet5">
    <pageSetUpPr fitToPage="1"/>
  </sheetPr>
  <dimension ref="A1:AJ50"/>
  <sheetViews>
    <sheetView zoomScaleNormal="100" workbookViewId="0">
      <pane xSplit="2" ySplit="5" topLeftCell="C6" activePane="bottomRight" state="frozen"/>
      <selection pane="topRight" activeCell="E1" sqref="E1"/>
      <selection pane="bottomLeft" activeCell="A10" sqref="A10"/>
      <selection pane="bottomRight" sqref="A1:B1"/>
    </sheetView>
  </sheetViews>
  <sheetFormatPr defaultColWidth="0" defaultRowHeight="12.75" x14ac:dyDescent="0.35"/>
  <cols>
    <col min="1" max="1" width="2.73046875" style="2" customWidth="1"/>
    <col min="2" max="2" width="24" style="2" customWidth="1"/>
    <col min="3" max="3" width="12.59765625" style="2" customWidth="1"/>
    <col min="4" max="4" width="18.265625" style="2" customWidth="1"/>
    <col min="5" max="5" width="12.3984375" style="2" customWidth="1"/>
    <col min="6" max="6" width="14.265625" style="2" customWidth="1"/>
    <col min="7" max="7" width="11.265625" style="2" bestFit="1" customWidth="1"/>
    <col min="8" max="9" width="14.73046875" style="2" customWidth="1"/>
    <col min="10" max="36" width="0" style="2" hidden="1" customWidth="1"/>
    <col min="37" max="16384" width="14.73046875" style="2" hidden="1"/>
  </cols>
  <sheetData>
    <row r="1" spans="1:7" ht="14.25" x14ac:dyDescent="0.35">
      <c r="A1" s="175" t="s">
        <v>45</v>
      </c>
      <c r="B1" s="175"/>
    </row>
    <row r="2" spans="1:7" ht="13.15" x14ac:dyDescent="0.4">
      <c r="A2" s="176" t="s">
        <v>139</v>
      </c>
      <c r="B2" s="176"/>
      <c r="C2" s="176"/>
      <c r="D2" s="176"/>
      <c r="E2" s="176"/>
      <c r="F2" s="176"/>
      <c r="G2" s="176"/>
    </row>
    <row r="4" spans="1:7" ht="33" x14ac:dyDescent="0.85">
      <c r="A4" s="177" t="s">
        <v>76</v>
      </c>
      <c r="B4" s="177"/>
      <c r="C4" s="177" t="s">
        <v>58</v>
      </c>
      <c r="D4" s="177"/>
      <c r="E4" s="29" t="s">
        <v>59</v>
      </c>
      <c r="F4" s="29" t="s">
        <v>60</v>
      </c>
      <c r="G4" s="65" t="s">
        <v>140</v>
      </c>
    </row>
    <row r="5" spans="1:7" ht="33" x14ac:dyDescent="0.85">
      <c r="A5" s="173"/>
      <c r="B5" s="173"/>
      <c r="C5" s="32" t="s">
        <v>141</v>
      </c>
      <c r="D5" s="32" t="s">
        <v>142</v>
      </c>
      <c r="E5" s="32" t="s">
        <v>141</v>
      </c>
      <c r="F5" s="32" t="s">
        <v>141</v>
      </c>
      <c r="G5" s="66" t="s">
        <v>141</v>
      </c>
    </row>
    <row r="6" spans="1:7" ht="13.15" x14ac:dyDescent="0.4">
      <c r="A6" s="8" t="s">
        <v>91</v>
      </c>
      <c r="B6" s="8"/>
      <c r="C6" s="37"/>
      <c r="D6" s="37"/>
      <c r="E6" s="37"/>
      <c r="F6" s="37"/>
      <c r="G6" s="36"/>
    </row>
    <row r="7" spans="1:7" x14ac:dyDescent="0.35">
      <c r="B7" s="45" t="s">
        <v>36</v>
      </c>
      <c r="C7" s="37">
        <v>56530</v>
      </c>
      <c r="D7" s="37">
        <v>11651</v>
      </c>
      <c r="E7" s="37">
        <v>2630</v>
      </c>
      <c r="F7" s="37">
        <v>2690</v>
      </c>
      <c r="G7" s="36">
        <v>61850</v>
      </c>
    </row>
    <row r="8" spans="1:7" x14ac:dyDescent="0.35">
      <c r="B8" s="45" t="s">
        <v>92</v>
      </c>
      <c r="C8" s="37">
        <v>55850</v>
      </c>
      <c r="D8" s="37">
        <v>11673</v>
      </c>
      <c r="E8" s="37">
        <v>2900</v>
      </c>
      <c r="F8" s="37">
        <v>2520</v>
      </c>
      <c r="G8" s="36">
        <v>61260</v>
      </c>
    </row>
    <row r="9" spans="1:7" x14ac:dyDescent="0.35">
      <c r="B9" s="45" t="s">
        <v>93</v>
      </c>
      <c r="C9" s="37">
        <v>1830</v>
      </c>
      <c r="D9" s="37">
        <v>382</v>
      </c>
      <c r="E9" s="37">
        <v>150</v>
      </c>
      <c r="F9" s="37">
        <v>80</v>
      </c>
      <c r="G9" s="36">
        <v>2060</v>
      </c>
    </row>
    <row r="10" spans="1:7" ht="25.9" customHeight="1" x14ac:dyDescent="0.4">
      <c r="A10" s="8" t="s">
        <v>94</v>
      </c>
      <c r="B10" s="8"/>
      <c r="C10" s="37"/>
      <c r="D10" s="37"/>
      <c r="E10" s="37"/>
      <c r="F10" s="37"/>
      <c r="G10" s="36"/>
    </row>
    <row r="11" spans="1:7" s="8" customFormat="1" ht="13.15" x14ac:dyDescent="0.4">
      <c r="A11" s="2"/>
      <c r="B11" s="45" t="s">
        <v>95</v>
      </c>
      <c r="C11" s="37">
        <v>13300</v>
      </c>
      <c r="D11" s="37">
        <v>2605</v>
      </c>
      <c r="E11" s="37">
        <v>650</v>
      </c>
      <c r="F11" s="37">
        <v>690</v>
      </c>
      <c r="G11" s="36">
        <v>14650</v>
      </c>
    </row>
    <row r="12" spans="1:7" x14ac:dyDescent="0.35">
      <c r="B12" s="45" t="s">
        <v>96</v>
      </c>
      <c r="C12" s="37">
        <v>15030</v>
      </c>
      <c r="D12" s="37">
        <v>3161</v>
      </c>
      <c r="E12" s="37">
        <v>610</v>
      </c>
      <c r="F12" s="37">
        <v>700</v>
      </c>
      <c r="G12" s="36">
        <v>16340</v>
      </c>
    </row>
    <row r="13" spans="1:7" x14ac:dyDescent="0.35">
      <c r="B13" s="45" t="s">
        <v>97</v>
      </c>
      <c r="C13" s="37">
        <v>16030</v>
      </c>
      <c r="D13" s="37">
        <v>3272</v>
      </c>
      <c r="E13" s="37">
        <v>710</v>
      </c>
      <c r="F13" s="37">
        <v>710</v>
      </c>
      <c r="G13" s="36">
        <v>17450</v>
      </c>
    </row>
    <row r="14" spans="1:7" ht="13.15" customHeight="1" x14ac:dyDescent="0.35">
      <c r="B14" s="45" t="s">
        <v>98</v>
      </c>
      <c r="C14" s="37">
        <v>12170</v>
      </c>
      <c r="D14" s="37">
        <v>2613</v>
      </c>
      <c r="E14" s="37">
        <v>660</v>
      </c>
      <c r="F14" s="37">
        <v>590</v>
      </c>
      <c r="G14" s="36">
        <v>13420</v>
      </c>
    </row>
    <row r="15" spans="1:7" ht="26.45" customHeight="1" x14ac:dyDescent="0.35">
      <c r="B15" s="45" t="s">
        <v>99</v>
      </c>
      <c r="C15" s="37">
        <v>13480</v>
      </c>
      <c r="D15" s="37">
        <v>2609</v>
      </c>
      <c r="E15" s="37">
        <v>680</v>
      </c>
      <c r="F15" s="37">
        <v>600</v>
      </c>
      <c r="G15" s="36">
        <v>14760</v>
      </c>
    </row>
    <row r="16" spans="1:7" x14ac:dyDescent="0.35">
      <c r="B16" s="45" t="s">
        <v>100</v>
      </c>
      <c r="C16" s="37">
        <v>15050</v>
      </c>
      <c r="D16" s="37">
        <v>3228</v>
      </c>
      <c r="E16" s="37">
        <v>790</v>
      </c>
      <c r="F16" s="37">
        <v>630</v>
      </c>
      <c r="G16" s="36">
        <v>16480</v>
      </c>
    </row>
    <row r="17" spans="1:7" x14ac:dyDescent="0.35">
      <c r="B17" s="45" t="s">
        <v>101</v>
      </c>
      <c r="C17" s="37">
        <v>15360</v>
      </c>
      <c r="D17" s="37">
        <v>3309</v>
      </c>
      <c r="E17" s="37">
        <v>670</v>
      </c>
      <c r="F17" s="37">
        <v>660</v>
      </c>
      <c r="G17" s="36">
        <v>16690</v>
      </c>
    </row>
    <row r="18" spans="1:7" x14ac:dyDescent="0.35">
      <c r="B18" s="45" t="s">
        <v>102</v>
      </c>
      <c r="C18" s="37">
        <v>11960</v>
      </c>
      <c r="D18" s="37">
        <v>2527</v>
      </c>
      <c r="E18" s="37">
        <v>750</v>
      </c>
      <c r="F18" s="37">
        <v>630</v>
      </c>
      <c r="G18" s="36">
        <v>13340</v>
      </c>
    </row>
    <row r="19" spans="1:7" ht="26.45" customHeight="1" x14ac:dyDescent="0.4">
      <c r="A19" s="8" t="s">
        <v>103</v>
      </c>
      <c r="B19" s="8"/>
      <c r="C19" s="37"/>
      <c r="D19" s="37"/>
      <c r="E19" s="37"/>
      <c r="F19" s="37"/>
      <c r="G19" s="36"/>
    </row>
    <row r="20" spans="1:7" ht="13.15" customHeight="1" x14ac:dyDescent="0.35">
      <c r="B20" s="51" t="s">
        <v>104</v>
      </c>
      <c r="C20" s="37">
        <v>3960</v>
      </c>
      <c r="D20" s="37">
        <v>783</v>
      </c>
      <c r="E20" s="37">
        <v>220</v>
      </c>
      <c r="F20" s="37">
        <v>210</v>
      </c>
      <c r="G20" s="36">
        <v>4380</v>
      </c>
    </row>
    <row r="21" spans="1:7" ht="13.15" customHeight="1" x14ac:dyDescent="0.35">
      <c r="B21" s="51" t="s">
        <v>69</v>
      </c>
      <c r="C21" s="37">
        <v>4380</v>
      </c>
      <c r="D21" s="37">
        <v>803</v>
      </c>
      <c r="E21" s="37">
        <v>200</v>
      </c>
      <c r="F21" s="37">
        <v>230</v>
      </c>
      <c r="G21" s="36">
        <v>4810</v>
      </c>
    </row>
    <row r="22" spans="1:7" ht="13.15" customHeight="1" x14ac:dyDescent="0.35">
      <c r="B22" s="51" t="s">
        <v>105</v>
      </c>
      <c r="C22" s="37">
        <v>4970</v>
      </c>
      <c r="D22" s="37">
        <v>1018</v>
      </c>
      <c r="E22" s="37">
        <v>240</v>
      </c>
      <c r="F22" s="37">
        <v>260</v>
      </c>
      <c r="G22" s="36">
        <v>5460</v>
      </c>
    </row>
    <row r="23" spans="1:7" ht="13.15" customHeight="1" x14ac:dyDescent="0.35">
      <c r="B23" s="51" t="s">
        <v>106</v>
      </c>
      <c r="C23" s="37">
        <v>4920</v>
      </c>
      <c r="D23" s="37">
        <v>1122</v>
      </c>
      <c r="E23" s="37">
        <v>190</v>
      </c>
      <c r="F23" s="37">
        <v>240</v>
      </c>
      <c r="G23" s="36">
        <v>5340</v>
      </c>
    </row>
    <row r="24" spans="1:7" s="8" customFormat="1" ht="13.15" customHeight="1" x14ac:dyDescent="0.4">
      <c r="A24" s="2"/>
      <c r="B24" s="51" t="s">
        <v>107</v>
      </c>
      <c r="C24" s="37">
        <v>5510</v>
      </c>
      <c r="D24" s="37">
        <v>1124</v>
      </c>
      <c r="E24" s="37">
        <v>210</v>
      </c>
      <c r="F24" s="37">
        <v>270</v>
      </c>
      <c r="G24" s="36">
        <v>5990</v>
      </c>
    </row>
    <row r="25" spans="1:7" ht="13.15" customHeight="1" x14ac:dyDescent="0.35">
      <c r="B25" s="51" t="s">
        <v>108</v>
      </c>
      <c r="C25" s="37">
        <v>4600</v>
      </c>
      <c r="D25" s="37">
        <v>916</v>
      </c>
      <c r="E25" s="37">
        <v>220</v>
      </c>
      <c r="F25" s="37">
        <v>190</v>
      </c>
      <c r="G25" s="36">
        <v>5010</v>
      </c>
    </row>
    <row r="26" spans="1:7" ht="13.15" customHeight="1" x14ac:dyDescent="0.35">
      <c r="B26" s="51" t="s">
        <v>109</v>
      </c>
      <c r="C26" s="37">
        <v>5180</v>
      </c>
      <c r="D26" s="37">
        <v>1073</v>
      </c>
      <c r="E26" s="37">
        <v>240</v>
      </c>
      <c r="F26" s="37">
        <v>230</v>
      </c>
      <c r="G26" s="36">
        <v>5650</v>
      </c>
    </row>
    <row r="27" spans="1:7" ht="13.15" customHeight="1" x14ac:dyDescent="0.35">
      <c r="B27" s="51" t="s">
        <v>110</v>
      </c>
      <c r="C27" s="37">
        <v>5840</v>
      </c>
      <c r="D27" s="37">
        <v>1166</v>
      </c>
      <c r="E27" s="37">
        <v>240</v>
      </c>
      <c r="F27" s="37">
        <v>250</v>
      </c>
      <c r="G27" s="36">
        <v>6340</v>
      </c>
    </row>
    <row r="28" spans="1:7" ht="13.15" customHeight="1" x14ac:dyDescent="0.35">
      <c r="B28" s="51" t="s">
        <v>111</v>
      </c>
      <c r="C28" s="37">
        <v>5000</v>
      </c>
      <c r="D28" s="37">
        <v>1034</v>
      </c>
      <c r="E28" s="37">
        <v>230</v>
      </c>
      <c r="F28" s="37">
        <v>230</v>
      </c>
      <c r="G28" s="36">
        <v>5460</v>
      </c>
    </row>
    <row r="29" spans="1:7" ht="13.15" customHeight="1" x14ac:dyDescent="0.35">
      <c r="B29" s="51" t="s">
        <v>112</v>
      </c>
      <c r="C29" s="37">
        <v>3660</v>
      </c>
      <c r="D29" s="37">
        <v>762</v>
      </c>
      <c r="E29" s="37">
        <v>180</v>
      </c>
      <c r="F29" s="37">
        <v>190</v>
      </c>
      <c r="G29" s="36">
        <v>4030</v>
      </c>
    </row>
    <row r="30" spans="1:7" ht="13.15" customHeight="1" x14ac:dyDescent="0.35">
      <c r="B30" s="51" t="s">
        <v>113</v>
      </c>
      <c r="C30" s="37">
        <v>3920</v>
      </c>
      <c r="D30" s="37">
        <v>765</v>
      </c>
      <c r="E30" s="37">
        <v>200</v>
      </c>
      <c r="F30" s="37">
        <v>200</v>
      </c>
      <c r="G30" s="36">
        <v>4320</v>
      </c>
    </row>
    <row r="31" spans="1:7" ht="13.15" customHeight="1" x14ac:dyDescent="0.35">
      <c r="B31" s="51" t="s">
        <v>114</v>
      </c>
      <c r="C31" s="37">
        <v>4590</v>
      </c>
      <c r="D31" s="37">
        <v>1086</v>
      </c>
      <c r="E31" s="37">
        <v>280</v>
      </c>
      <c r="F31" s="37">
        <v>210</v>
      </c>
      <c r="G31" s="36">
        <v>5070</v>
      </c>
    </row>
    <row r="32" spans="1:7" ht="26.45" customHeight="1" x14ac:dyDescent="0.35">
      <c r="B32" s="51" t="s">
        <v>115</v>
      </c>
      <c r="C32" s="37">
        <v>4170</v>
      </c>
      <c r="D32" s="37">
        <v>826</v>
      </c>
      <c r="E32" s="37">
        <v>200</v>
      </c>
      <c r="F32" s="37">
        <v>180</v>
      </c>
      <c r="G32" s="36">
        <v>4550</v>
      </c>
    </row>
    <row r="33" spans="1:9" ht="13.15" customHeight="1" x14ac:dyDescent="0.35">
      <c r="B33" s="51" t="s">
        <v>70</v>
      </c>
      <c r="C33" s="37">
        <v>4600</v>
      </c>
      <c r="D33" s="37">
        <v>858</v>
      </c>
      <c r="E33" s="37">
        <v>280</v>
      </c>
      <c r="F33" s="37">
        <v>210</v>
      </c>
      <c r="G33" s="36">
        <v>5090</v>
      </c>
    </row>
    <row r="34" spans="1:9" ht="13.15" customHeight="1" x14ac:dyDescent="0.35">
      <c r="B34" s="51" t="s">
        <v>116</v>
      </c>
      <c r="C34" s="37">
        <v>4710</v>
      </c>
      <c r="D34" s="37">
        <v>926</v>
      </c>
      <c r="E34" s="37">
        <v>200</v>
      </c>
      <c r="F34" s="37">
        <v>200</v>
      </c>
      <c r="G34" s="36">
        <v>5120</v>
      </c>
    </row>
    <row r="35" spans="1:9" ht="13.15" customHeight="1" x14ac:dyDescent="0.35">
      <c r="B35" s="51" t="s">
        <v>117</v>
      </c>
      <c r="C35" s="37">
        <v>5080</v>
      </c>
      <c r="D35" s="37">
        <v>1060</v>
      </c>
      <c r="E35" s="37">
        <v>290</v>
      </c>
      <c r="F35" s="37">
        <v>230</v>
      </c>
      <c r="G35" s="36">
        <v>5600</v>
      </c>
    </row>
    <row r="36" spans="1:9" ht="13.15" customHeight="1" x14ac:dyDescent="0.35">
      <c r="B36" s="51" t="s">
        <v>118</v>
      </c>
      <c r="C36" s="37">
        <v>5300</v>
      </c>
      <c r="D36" s="37">
        <v>1127</v>
      </c>
      <c r="E36" s="37">
        <v>230</v>
      </c>
      <c r="F36" s="37">
        <v>200</v>
      </c>
      <c r="G36" s="36">
        <v>5740</v>
      </c>
    </row>
    <row r="37" spans="1:9" ht="13.15" customHeight="1" x14ac:dyDescent="0.35">
      <c r="B37" s="51" t="s">
        <v>119</v>
      </c>
      <c r="C37" s="37">
        <v>4670</v>
      </c>
      <c r="D37" s="37">
        <v>1041</v>
      </c>
      <c r="E37" s="37">
        <v>270</v>
      </c>
      <c r="F37" s="37">
        <v>210</v>
      </c>
      <c r="G37" s="36">
        <v>5140</v>
      </c>
    </row>
    <row r="38" spans="1:9" ht="13.15" customHeight="1" x14ac:dyDescent="0.35">
      <c r="B38" s="51" t="s">
        <v>120</v>
      </c>
      <c r="C38" s="37">
        <v>5120</v>
      </c>
      <c r="D38" s="37">
        <v>1032</v>
      </c>
      <c r="E38" s="37">
        <v>240</v>
      </c>
      <c r="F38" s="37">
        <v>240</v>
      </c>
      <c r="G38" s="36">
        <v>5590</v>
      </c>
    </row>
    <row r="39" spans="1:9" ht="13.15" customHeight="1" x14ac:dyDescent="0.35">
      <c r="B39" s="51" t="s">
        <v>121</v>
      </c>
      <c r="C39" s="37">
        <v>5280</v>
      </c>
      <c r="D39" s="37">
        <v>1179</v>
      </c>
      <c r="E39" s="37">
        <v>190</v>
      </c>
      <c r="F39" s="37">
        <v>220</v>
      </c>
      <c r="G39" s="36">
        <v>5690</v>
      </c>
    </row>
    <row r="40" spans="1:9" ht="13.15" customHeight="1" x14ac:dyDescent="0.35">
      <c r="B40" s="51" t="s">
        <v>122</v>
      </c>
      <c r="C40" s="37">
        <v>4950</v>
      </c>
      <c r="D40" s="37">
        <v>1098</v>
      </c>
      <c r="E40" s="37">
        <v>250</v>
      </c>
      <c r="F40" s="37">
        <v>210</v>
      </c>
      <c r="G40" s="36">
        <v>5410</v>
      </c>
    </row>
    <row r="41" spans="1:9" ht="13.15" customHeight="1" x14ac:dyDescent="0.35">
      <c r="B41" s="51" t="s">
        <v>123</v>
      </c>
      <c r="C41" s="37">
        <v>3870</v>
      </c>
      <c r="D41" s="37">
        <v>823</v>
      </c>
      <c r="E41" s="37">
        <v>270</v>
      </c>
      <c r="F41" s="37">
        <v>220</v>
      </c>
      <c r="G41" s="36">
        <v>4360</v>
      </c>
    </row>
    <row r="42" spans="1:9" ht="13.15" customHeight="1" x14ac:dyDescent="0.35">
      <c r="B42" s="51" t="s">
        <v>124</v>
      </c>
      <c r="C42" s="37">
        <v>3940</v>
      </c>
      <c r="D42" s="37">
        <v>823</v>
      </c>
      <c r="E42" s="37">
        <v>200</v>
      </c>
      <c r="F42" s="37">
        <v>220</v>
      </c>
      <c r="G42" s="36">
        <v>4360</v>
      </c>
    </row>
    <row r="43" spans="1:9" ht="13.15" customHeight="1" x14ac:dyDescent="0.35">
      <c r="B43" s="51" t="s">
        <v>125</v>
      </c>
      <c r="C43" s="37">
        <v>4150</v>
      </c>
      <c r="D43" s="37">
        <v>882</v>
      </c>
      <c r="E43" s="37">
        <v>280</v>
      </c>
      <c r="F43" s="37">
        <v>190</v>
      </c>
      <c r="G43" s="36">
        <v>4620</v>
      </c>
    </row>
    <row r="44" spans="1:9" ht="26.25" customHeight="1" x14ac:dyDescent="0.35">
      <c r="B44" s="51" t="s">
        <v>126</v>
      </c>
      <c r="C44" s="37">
        <v>1830</v>
      </c>
      <c r="D44" s="37">
        <v>382</v>
      </c>
      <c r="E44" s="37">
        <v>150</v>
      </c>
      <c r="F44" s="37">
        <v>80</v>
      </c>
      <c r="G44" s="36">
        <v>2060</v>
      </c>
    </row>
    <row r="45" spans="1:9" ht="2.65" customHeight="1" x14ac:dyDescent="0.35">
      <c r="A45" s="53"/>
      <c r="B45" s="53"/>
      <c r="C45" s="53"/>
      <c r="D45" s="54"/>
      <c r="E45" s="54"/>
      <c r="F45" s="54"/>
      <c r="G45" s="55"/>
      <c r="H45" s="37"/>
      <c r="I45" s="38"/>
    </row>
    <row r="46" spans="1:9" x14ac:dyDescent="0.35">
      <c r="A46" s="58"/>
      <c r="B46" s="58"/>
      <c r="C46" s="58"/>
      <c r="D46" s="37"/>
      <c r="E46" s="37"/>
      <c r="F46" s="37"/>
      <c r="G46" s="37"/>
      <c r="H46" s="37"/>
      <c r="I46" s="38"/>
    </row>
    <row r="47" spans="1:9" ht="14.25" x14ac:dyDescent="0.35">
      <c r="A47" s="59">
        <v>1</v>
      </c>
      <c r="B47" s="172" t="s">
        <v>143</v>
      </c>
      <c r="C47" s="172"/>
      <c r="D47" s="172"/>
      <c r="E47" s="172"/>
      <c r="F47" s="172"/>
      <c r="G47" s="172"/>
    </row>
    <row r="48" spans="1:9" ht="27" customHeight="1" x14ac:dyDescent="0.35">
      <c r="A48" s="67">
        <v>2</v>
      </c>
      <c r="B48" s="172" t="s">
        <v>144</v>
      </c>
      <c r="C48" s="172"/>
      <c r="D48" s="172"/>
      <c r="E48" s="172"/>
      <c r="F48" s="172"/>
      <c r="G48" s="172"/>
    </row>
    <row r="49" spans="1:7" ht="25.15" customHeight="1" x14ac:dyDescent="0.35">
      <c r="A49" s="68" t="s">
        <v>44</v>
      </c>
      <c r="B49" s="172" t="s">
        <v>135</v>
      </c>
      <c r="C49" s="172"/>
      <c r="D49" s="172"/>
      <c r="E49" s="172"/>
      <c r="F49" s="172"/>
      <c r="G49" s="172"/>
    </row>
    <row r="50" spans="1:7" x14ac:dyDescent="0.35">
      <c r="A50" s="2" t="s">
        <v>43</v>
      </c>
      <c r="B50" s="2" t="s">
        <v>136</v>
      </c>
    </row>
  </sheetData>
  <mergeCells count="7">
    <mergeCell ref="B48:G48"/>
    <mergeCell ref="B49:G49"/>
    <mergeCell ref="A1:B1"/>
    <mergeCell ref="A2:G2"/>
    <mergeCell ref="A4:B5"/>
    <mergeCell ref="C4:D4"/>
    <mergeCell ref="B47:G47"/>
  </mergeCells>
  <hyperlinks>
    <hyperlink ref="A1:B1" location="ContentsHead" display="ContentsHead" xr:uid="{8F628247-4EB4-454F-8827-7FAD2B6CCFF8}"/>
  </hyperlinks>
  <pageMargins left="0.7" right="0.7" top="0.75" bottom="0.75" header="0.3" footer="0.3"/>
  <pageSetup scale="2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5BF1B-7C80-4288-B0EC-CE97654BCF88}">
  <sheetPr codeName="Sheet16">
    <pageSetUpPr fitToPage="1"/>
  </sheetPr>
  <dimension ref="A1:AP57"/>
  <sheetViews>
    <sheetView zoomScaleNormal="100" workbookViewId="0">
      <pane xSplit="2" ySplit="5" topLeftCell="C6" activePane="bottomRight" state="frozen"/>
      <selection pane="topRight" activeCell="D1" sqref="D1"/>
      <selection pane="bottomLeft" activeCell="A10" sqref="A10"/>
      <selection pane="bottomRight" sqref="A1:B1"/>
    </sheetView>
  </sheetViews>
  <sheetFormatPr defaultColWidth="0" defaultRowHeight="12.75" x14ac:dyDescent="0.45"/>
  <cols>
    <col min="1" max="1" width="2.73046875" style="28" customWidth="1"/>
    <col min="2" max="2" width="23" style="28" customWidth="1"/>
    <col min="3" max="3" width="12" style="28" bestFit="1" customWidth="1"/>
    <col min="4" max="7" width="8.86328125" style="28" customWidth="1"/>
    <col min="8" max="8" width="6.265625" style="28" bestFit="1" customWidth="1"/>
    <col min="9" max="9" width="11.3984375" style="28" customWidth="1"/>
    <col min="10" max="10" width="12" style="28" bestFit="1" customWidth="1"/>
    <col min="11" max="13" width="10.73046875" style="28" bestFit="1" customWidth="1"/>
    <col min="14" max="14" width="9.265625" style="28" customWidth="1"/>
    <col min="15" max="15" width="9.73046875" style="28" bestFit="1" customWidth="1"/>
    <col min="16" max="16" width="13.1328125" style="28" customWidth="1"/>
    <col min="17" max="17" width="12.73046875" style="28" bestFit="1" customWidth="1"/>
    <col min="18" max="22" width="9.59765625" style="28" customWidth="1"/>
    <col min="23" max="23" width="13.265625" style="28" customWidth="1"/>
    <col min="24" max="24" width="10.3984375" style="28" customWidth="1"/>
    <col min="25" max="42" width="0" style="28" hidden="1" customWidth="1"/>
    <col min="43" max="16384" width="10.3984375" style="28" hidden="1"/>
  </cols>
  <sheetData>
    <row r="1" spans="1:24" ht="14.25" x14ac:dyDescent="0.45">
      <c r="A1" s="175" t="s">
        <v>45</v>
      </c>
      <c r="B1" s="175"/>
    </row>
    <row r="2" spans="1:24" s="2" customFormat="1" ht="13.15" x14ac:dyDescent="0.4">
      <c r="A2" s="176" t="s">
        <v>146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  <c r="W2" s="176"/>
    </row>
    <row r="3" spans="1:24" s="2" customFormat="1" x14ac:dyDescent="0.35">
      <c r="Q3" s="70"/>
      <c r="R3" s="70"/>
      <c r="S3" s="70"/>
      <c r="T3" s="70"/>
      <c r="U3" s="70"/>
      <c r="V3" s="70"/>
    </row>
    <row r="4" spans="1:24" s="2" customFormat="1" ht="16.5" x14ac:dyDescent="0.85">
      <c r="A4" s="177" t="s">
        <v>76</v>
      </c>
      <c r="B4" s="177"/>
      <c r="C4" s="178" t="s">
        <v>147</v>
      </c>
      <c r="D4" s="178"/>
      <c r="E4" s="178"/>
      <c r="F4" s="178"/>
      <c r="G4" s="178"/>
      <c r="H4" s="178"/>
      <c r="I4" s="178"/>
      <c r="J4" s="178" t="s">
        <v>148</v>
      </c>
      <c r="K4" s="178"/>
      <c r="L4" s="178"/>
      <c r="M4" s="178"/>
      <c r="N4" s="178"/>
      <c r="O4" s="178"/>
      <c r="P4" s="178"/>
      <c r="Q4" s="178" t="s">
        <v>79</v>
      </c>
      <c r="R4" s="178"/>
      <c r="S4" s="178"/>
      <c r="T4" s="178"/>
      <c r="U4" s="178"/>
      <c r="V4" s="178"/>
      <c r="W4" s="178"/>
      <c r="X4" s="31"/>
    </row>
    <row r="5" spans="1:24" s="2" customFormat="1" ht="50.45" customHeight="1" x14ac:dyDescent="0.85">
      <c r="A5" s="173"/>
      <c r="B5" s="173"/>
      <c r="C5" s="71" t="s">
        <v>61</v>
      </c>
      <c r="D5" s="32" t="s">
        <v>39</v>
      </c>
      <c r="E5" s="32" t="s">
        <v>40</v>
      </c>
      <c r="F5" s="32" t="s">
        <v>41</v>
      </c>
      <c r="G5" s="32" t="s">
        <v>42</v>
      </c>
      <c r="H5" s="71" t="s">
        <v>149</v>
      </c>
      <c r="I5" s="66" t="s">
        <v>150</v>
      </c>
      <c r="J5" s="71" t="s">
        <v>61</v>
      </c>
      <c r="K5" s="32" t="s">
        <v>39</v>
      </c>
      <c r="L5" s="32" t="s">
        <v>40</v>
      </c>
      <c r="M5" s="32" t="s">
        <v>41</v>
      </c>
      <c r="N5" s="32" t="s">
        <v>42</v>
      </c>
      <c r="O5" s="71" t="s">
        <v>149</v>
      </c>
      <c r="P5" s="66" t="s">
        <v>150</v>
      </c>
      <c r="Q5" s="71" t="s">
        <v>61</v>
      </c>
      <c r="R5" s="32" t="s">
        <v>39</v>
      </c>
      <c r="S5" s="32" t="s">
        <v>40</v>
      </c>
      <c r="T5" s="32" t="s">
        <v>41</v>
      </c>
      <c r="U5" s="32" t="s">
        <v>42</v>
      </c>
      <c r="V5" s="71" t="s">
        <v>149</v>
      </c>
      <c r="W5" s="66" t="s">
        <v>150</v>
      </c>
    </row>
    <row r="6" spans="1:24" s="72" customFormat="1" ht="13.9" customHeight="1" x14ac:dyDescent="0.4">
      <c r="A6" s="8" t="s">
        <v>91</v>
      </c>
      <c r="B6" s="8"/>
      <c r="C6" s="73"/>
      <c r="D6" s="73"/>
      <c r="E6" s="73"/>
      <c r="F6" s="73"/>
      <c r="G6" s="73"/>
      <c r="H6" s="73"/>
      <c r="I6" s="74"/>
      <c r="J6" s="75"/>
      <c r="K6" s="75"/>
      <c r="L6" s="75"/>
      <c r="M6" s="75"/>
      <c r="N6" s="75"/>
      <c r="O6" s="75"/>
      <c r="P6" s="76"/>
      <c r="W6" s="76"/>
    </row>
    <row r="7" spans="1:24" s="72" customFormat="1" ht="13.15" x14ac:dyDescent="0.35">
      <c r="A7" s="2"/>
      <c r="B7" s="45" t="s">
        <v>36</v>
      </c>
      <c r="C7" s="70">
        <v>35580</v>
      </c>
      <c r="D7" s="70">
        <v>10170</v>
      </c>
      <c r="E7" s="70">
        <v>7680</v>
      </c>
      <c r="F7" s="70">
        <v>2090</v>
      </c>
      <c r="G7" s="70">
        <v>160</v>
      </c>
      <c r="H7" s="70">
        <v>10</v>
      </c>
      <c r="I7" s="77">
        <v>55690</v>
      </c>
      <c r="J7" s="78">
        <v>27.9</v>
      </c>
      <c r="K7" s="78">
        <v>21.6</v>
      </c>
      <c r="L7" s="78">
        <v>51.7</v>
      </c>
      <c r="M7" s="78">
        <v>39.5</v>
      </c>
      <c r="N7" s="78">
        <v>7.6</v>
      </c>
      <c r="O7" s="78">
        <v>1.1000000000000001</v>
      </c>
      <c r="P7" s="79">
        <v>149.5</v>
      </c>
      <c r="Q7" s="70">
        <v>4064</v>
      </c>
      <c r="R7" s="70">
        <v>2173</v>
      </c>
      <c r="S7" s="70">
        <v>2375</v>
      </c>
      <c r="T7" s="70">
        <v>1042</v>
      </c>
      <c r="U7" s="70">
        <v>144</v>
      </c>
      <c r="V7" s="70">
        <v>45</v>
      </c>
      <c r="W7" s="77">
        <v>9844</v>
      </c>
    </row>
    <row r="8" spans="1:24" s="72" customFormat="1" ht="13.15" x14ac:dyDescent="0.35">
      <c r="A8" s="2"/>
      <c r="B8" s="45" t="s">
        <v>92</v>
      </c>
      <c r="C8" s="70">
        <v>33950</v>
      </c>
      <c r="D8" s="70">
        <v>10490</v>
      </c>
      <c r="E8" s="70">
        <v>8270</v>
      </c>
      <c r="F8" s="70">
        <v>2250</v>
      </c>
      <c r="G8" s="70">
        <v>190</v>
      </c>
      <c r="H8" s="70">
        <v>20</v>
      </c>
      <c r="I8" s="77">
        <v>55170</v>
      </c>
      <c r="J8" s="78">
        <v>28.7</v>
      </c>
      <c r="K8" s="78">
        <v>24</v>
      </c>
      <c r="L8" s="78">
        <v>57</v>
      </c>
      <c r="M8" s="78">
        <v>45.6</v>
      </c>
      <c r="N8" s="78">
        <v>9.9</v>
      </c>
      <c r="O8" s="78">
        <v>1.2</v>
      </c>
      <c r="P8" s="79">
        <v>166.4</v>
      </c>
      <c r="Q8" s="70">
        <v>3915</v>
      </c>
      <c r="R8" s="70">
        <v>2237</v>
      </c>
      <c r="S8" s="70">
        <v>2551</v>
      </c>
      <c r="T8" s="70">
        <v>1129</v>
      </c>
      <c r="U8" s="70">
        <v>170</v>
      </c>
      <c r="V8" s="70">
        <v>147</v>
      </c>
      <c r="W8" s="77">
        <v>10148</v>
      </c>
    </row>
    <row r="9" spans="1:24" s="72" customFormat="1" ht="13.15" x14ac:dyDescent="0.35">
      <c r="A9" s="2"/>
      <c r="B9" s="45" t="s">
        <v>93</v>
      </c>
      <c r="C9" s="70">
        <v>1170</v>
      </c>
      <c r="D9" s="70">
        <v>310</v>
      </c>
      <c r="E9" s="70">
        <v>180</v>
      </c>
      <c r="F9" s="70">
        <v>50</v>
      </c>
      <c r="G9" s="70">
        <v>10</v>
      </c>
      <c r="H9" s="70" t="s">
        <v>128</v>
      </c>
      <c r="I9" s="77">
        <v>1720</v>
      </c>
      <c r="J9" s="78">
        <v>0.9</v>
      </c>
      <c r="K9" s="78">
        <v>0.7</v>
      </c>
      <c r="L9" s="78">
        <v>1.4</v>
      </c>
      <c r="M9" s="78">
        <v>1.3</v>
      </c>
      <c r="N9" s="78">
        <v>0.6</v>
      </c>
      <c r="O9" s="78" t="s">
        <v>128</v>
      </c>
      <c r="P9" s="79">
        <v>4.9000000000000004</v>
      </c>
      <c r="Q9" s="70">
        <v>127</v>
      </c>
      <c r="R9" s="70">
        <v>66</v>
      </c>
      <c r="S9" s="70">
        <v>55</v>
      </c>
      <c r="T9" s="70">
        <v>27</v>
      </c>
      <c r="U9" s="70">
        <v>7</v>
      </c>
      <c r="V9" s="70" t="s">
        <v>128</v>
      </c>
      <c r="W9" s="77">
        <v>282</v>
      </c>
    </row>
    <row r="10" spans="1:24" ht="26.45" customHeight="1" x14ac:dyDescent="0.4">
      <c r="A10" s="8" t="s">
        <v>94</v>
      </c>
      <c r="B10" s="8"/>
      <c r="C10" s="50"/>
      <c r="D10" s="50"/>
      <c r="E10" s="50"/>
      <c r="F10" s="50"/>
      <c r="G10" s="50"/>
      <c r="H10" s="50"/>
      <c r="I10" s="74"/>
      <c r="J10" s="50"/>
      <c r="K10" s="50"/>
      <c r="L10" s="50"/>
      <c r="M10" s="50"/>
      <c r="N10" s="50"/>
      <c r="O10" s="50"/>
      <c r="P10" s="74"/>
      <c r="W10" s="77"/>
    </row>
    <row r="11" spans="1:24" x14ac:dyDescent="0.35">
      <c r="A11" s="2"/>
      <c r="B11" s="45" t="s">
        <v>95</v>
      </c>
      <c r="C11" s="70">
        <v>8740</v>
      </c>
      <c r="D11" s="70">
        <v>2370</v>
      </c>
      <c r="E11" s="70">
        <v>1670</v>
      </c>
      <c r="F11" s="70">
        <v>420</v>
      </c>
      <c r="G11" s="70">
        <v>20</v>
      </c>
      <c r="H11" s="70" t="s">
        <v>128</v>
      </c>
      <c r="I11" s="77">
        <v>13220</v>
      </c>
      <c r="J11" s="78">
        <v>7.1</v>
      </c>
      <c r="K11" s="78">
        <v>4.9000000000000004</v>
      </c>
      <c r="L11" s="78">
        <v>10.9</v>
      </c>
      <c r="M11" s="78">
        <v>7.6</v>
      </c>
      <c r="N11" s="78">
        <v>0.9</v>
      </c>
      <c r="O11" s="78" t="s">
        <v>128</v>
      </c>
      <c r="P11" s="79">
        <v>31.8</v>
      </c>
      <c r="Q11" s="70">
        <v>994</v>
      </c>
      <c r="R11" s="70">
        <v>504</v>
      </c>
      <c r="S11" s="70">
        <v>516</v>
      </c>
      <c r="T11" s="70">
        <v>208</v>
      </c>
      <c r="U11" s="70">
        <v>21</v>
      </c>
      <c r="V11" s="70" t="s">
        <v>128</v>
      </c>
      <c r="W11" s="77">
        <v>2257</v>
      </c>
    </row>
    <row r="12" spans="1:24" s="72" customFormat="1" ht="13.15" x14ac:dyDescent="0.35">
      <c r="A12" s="2"/>
      <c r="B12" s="45" t="s">
        <v>96</v>
      </c>
      <c r="C12" s="70">
        <v>9210</v>
      </c>
      <c r="D12" s="70">
        <v>2800</v>
      </c>
      <c r="E12" s="70">
        <v>2170</v>
      </c>
      <c r="F12" s="70">
        <v>630</v>
      </c>
      <c r="G12" s="70">
        <v>40</v>
      </c>
      <c r="H12" s="70" t="s">
        <v>128</v>
      </c>
      <c r="I12" s="77">
        <v>14850</v>
      </c>
      <c r="J12" s="78">
        <v>7</v>
      </c>
      <c r="K12" s="78">
        <v>6</v>
      </c>
      <c r="L12" s="78">
        <v>14.5</v>
      </c>
      <c r="M12" s="78">
        <v>12</v>
      </c>
      <c r="N12" s="78">
        <v>2.2000000000000002</v>
      </c>
      <c r="O12" s="78" t="s">
        <v>128</v>
      </c>
      <c r="P12" s="79">
        <v>41.7</v>
      </c>
      <c r="Q12" s="70">
        <v>1059</v>
      </c>
      <c r="R12" s="70">
        <v>598</v>
      </c>
      <c r="S12" s="70">
        <v>671</v>
      </c>
      <c r="T12" s="70">
        <v>318</v>
      </c>
      <c r="U12" s="70">
        <v>39</v>
      </c>
      <c r="V12" s="70" t="s">
        <v>128</v>
      </c>
      <c r="W12" s="77">
        <v>2689</v>
      </c>
    </row>
    <row r="13" spans="1:24" s="72" customFormat="1" ht="13.15" x14ac:dyDescent="0.35">
      <c r="A13" s="2"/>
      <c r="B13" s="45" t="s">
        <v>97</v>
      </c>
      <c r="C13" s="70">
        <v>9850</v>
      </c>
      <c r="D13" s="70">
        <v>2960</v>
      </c>
      <c r="E13" s="70">
        <v>2280</v>
      </c>
      <c r="F13" s="70">
        <v>620</v>
      </c>
      <c r="G13" s="70">
        <v>60</v>
      </c>
      <c r="H13" s="70">
        <v>10</v>
      </c>
      <c r="I13" s="77">
        <v>15760</v>
      </c>
      <c r="J13" s="78">
        <v>7.5</v>
      </c>
      <c r="K13" s="78">
        <v>6.1</v>
      </c>
      <c r="L13" s="78">
        <v>15.4</v>
      </c>
      <c r="M13" s="78">
        <v>12</v>
      </c>
      <c r="N13" s="78">
        <v>2.7</v>
      </c>
      <c r="O13" s="78">
        <v>0.7</v>
      </c>
      <c r="P13" s="79">
        <v>44.4</v>
      </c>
      <c r="Q13" s="70">
        <v>1142</v>
      </c>
      <c r="R13" s="70">
        <v>633</v>
      </c>
      <c r="S13" s="70">
        <v>703</v>
      </c>
      <c r="T13" s="70">
        <v>306</v>
      </c>
      <c r="U13" s="70">
        <v>50</v>
      </c>
      <c r="V13" s="70">
        <v>14</v>
      </c>
      <c r="W13" s="77">
        <v>2848</v>
      </c>
    </row>
    <row r="14" spans="1:24" s="72" customFormat="1" ht="13.15" customHeight="1" x14ac:dyDescent="0.35">
      <c r="A14" s="2"/>
      <c r="B14" s="45" t="s">
        <v>98</v>
      </c>
      <c r="C14" s="70">
        <v>7780</v>
      </c>
      <c r="D14" s="70">
        <v>2050</v>
      </c>
      <c r="E14" s="70">
        <v>1570</v>
      </c>
      <c r="F14" s="70">
        <v>420</v>
      </c>
      <c r="G14" s="70">
        <v>40</v>
      </c>
      <c r="H14" s="70" t="s">
        <v>128</v>
      </c>
      <c r="I14" s="77">
        <v>11860</v>
      </c>
      <c r="J14" s="78">
        <v>6.4</v>
      </c>
      <c r="K14" s="78">
        <v>4.5999999999999996</v>
      </c>
      <c r="L14" s="78">
        <v>10.8</v>
      </c>
      <c r="M14" s="78">
        <v>7.9</v>
      </c>
      <c r="N14" s="78">
        <v>1.9</v>
      </c>
      <c r="O14" s="78" t="s">
        <v>128</v>
      </c>
      <c r="P14" s="79">
        <v>31.5</v>
      </c>
      <c r="Q14" s="70">
        <v>869</v>
      </c>
      <c r="R14" s="70">
        <v>438</v>
      </c>
      <c r="S14" s="70">
        <v>485</v>
      </c>
      <c r="T14" s="70">
        <v>210</v>
      </c>
      <c r="U14" s="70">
        <v>34</v>
      </c>
      <c r="V14" s="70" t="s">
        <v>128</v>
      </c>
      <c r="W14" s="77">
        <v>2050</v>
      </c>
    </row>
    <row r="15" spans="1:24" s="72" customFormat="1" ht="25.15" customHeight="1" x14ac:dyDescent="0.35">
      <c r="A15" s="2"/>
      <c r="B15" s="45" t="s">
        <v>99</v>
      </c>
      <c r="C15" s="70">
        <v>8350</v>
      </c>
      <c r="D15" s="70">
        <v>2440</v>
      </c>
      <c r="E15" s="70">
        <v>1950</v>
      </c>
      <c r="F15" s="70">
        <v>460</v>
      </c>
      <c r="G15" s="70">
        <v>30</v>
      </c>
      <c r="H15" s="70">
        <v>10</v>
      </c>
      <c r="I15" s="77">
        <v>13240</v>
      </c>
      <c r="J15" s="78">
        <v>6.9</v>
      </c>
      <c r="K15" s="78">
        <v>5.3</v>
      </c>
      <c r="L15" s="78">
        <v>13</v>
      </c>
      <c r="M15" s="78">
        <v>8.8000000000000007</v>
      </c>
      <c r="N15" s="78">
        <v>1.7</v>
      </c>
      <c r="O15" s="78" t="s">
        <v>128</v>
      </c>
      <c r="P15" s="79">
        <v>35.700000000000003</v>
      </c>
      <c r="Q15" s="70">
        <v>958</v>
      </c>
      <c r="R15" s="70">
        <v>521</v>
      </c>
      <c r="S15" s="70">
        <v>599</v>
      </c>
      <c r="T15" s="70">
        <v>230</v>
      </c>
      <c r="U15" s="70">
        <v>32</v>
      </c>
      <c r="V15" s="70">
        <v>53</v>
      </c>
      <c r="W15" s="77">
        <v>2393</v>
      </c>
    </row>
    <row r="16" spans="1:24" s="72" customFormat="1" ht="13.15" customHeight="1" x14ac:dyDescent="0.35">
      <c r="A16" s="2"/>
      <c r="B16" s="45" t="s">
        <v>100</v>
      </c>
      <c r="C16" s="70">
        <v>9160</v>
      </c>
      <c r="D16" s="70">
        <v>2900</v>
      </c>
      <c r="E16" s="70">
        <v>2190</v>
      </c>
      <c r="F16" s="70">
        <v>630</v>
      </c>
      <c r="G16" s="70">
        <v>50</v>
      </c>
      <c r="H16" s="70" t="s">
        <v>128</v>
      </c>
      <c r="I16" s="77">
        <v>14910</v>
      </c>
      <c r="J16" s="78">
        <v>7.6</v>
      </c>
      <c r="K16" s="78">
        <v>6.6</v>
      </c>
      <c r="L16" s="78">
        <v>15</v>
      </c>
      <c r="M16" s="78">
        <v>13</v>
      </c>
      <c r="N16" s="78">
        <v>2.5</v>
      </c>
      <c r="O16" s="78" t="s">
        <v>128</v>
      </c>
      <c r="P16" s="79">
        <v>45</v>
      </c>
      <c r="Q16" s="70">
        <v>1070</v>
      </c>
      <c r="R16" s="70">
        <v>616</v>
      </c>
      <c r="S16" s="70">
        <v>676</v>
      </c>
      <c r="T16" s="70">
        <v>317</v>
      </c>
      <c r="U16" s="70">
        <v>43</v>
      </c>
      <c r="V16" s="70" t="s">
        <v>128</v>
      </c>
      <c r="W16" s="77">
        <v>2739</v>
      </c>
    </row>
    <row r="17" spans="1:23" s="72" customFormat="1" ht="13.15" customHeight="1" x14ac:dyDescent="0.35">
      <c r="A17" s="2"/>
      <c r="B17" s="45" t="s">
        <v>101</v>
      </c>
      <c r="C17" s="70">
        <v>9070</v>
      </c>
      <c r="D17" s="70">
        <v>2980</v>
      </c>
      <c r="E17" s="70">
        <v>2430</v>
      </c>
      <c r="F17" s="70">
        <v>640</v>
      </c>
      <c r="G17" s="70">
        <v>50</v>
      </c>
      <c r="H17" s="70" t="s">
        <v>128</v>
      </c>
      <c r="I17" s="77">
        <v>15170</v>
      </c>
      <c r="J17" s="78">
        <v>7.5</v>
      </c>
      <c r="K17" s="78">
        <v>6.8</v>
      </c>
      <c r="L17" s="78">
        <v>16.8</v>
      </c>
      <c r="M17" s="78">
        <v>13</v>
      </c>
      <c r="N17" s="78">
        <v>2.9</v>
      </c>
      <c r="O17" s="78" t="s">
        <v>128</v>
      </c>
      <c r="P17" s="79">
        <v>47.4</v>
      </c>
      <c r="Q17" s="70">
        <v>1053</v>
      </c>
      <c r="R17" s="70">
        <v>637</v>
      </c>
      <c r="S17" s="70">
        <v>748</v>
      </c>
      <c r="T17" s="70">
        <v>321</v>
      </c>
      <c r="U17" s="70">
        <v>49</v>
      </c>
      <c r="V17" s="70" t="s">
        <v>128</v>
      </c>
      <c r="W17" s="77">
        <v>2815</v>
      </c>
    </row>
    <row r="18" spans="1:23" s="72" customFormat="1" ht="13.15" customHeight="1" x14ac:dyDescent="0.35">
      <c r="A18" s="2"/>
      <c r="B18" s="45" t="s">
        <v>102</v>
      </c>
      <c r="C18" s="70">
        <v>7380</v>
      </c>
      <c r="D18" s="70">
        <v>2170</v>
      </c>
      <c r="E18" s="70">
        <v>1710</v>
      </c>
      <c r="F18" s="70">
        <v>520</v>
      </c>
      <c r="G18" s="70">
        <v>50</v>
      </c>
      <c r="H18" s="70">
        <v>10</v>
      </c>
      <c r="I18" s="77">
        <v>11840</v>
      </c>
      <c r="J18" s="78">
        <v>6.7</v>
      </c>
      <c r="K18" s="78">
        <v>5.3</v>
      </c>
      <c r="L18" s="78">
        <v>12.2</v>
      </c>
      <c r="M18" s="78">
        <v>10.8</v>
      </c>
      <c r="N18" s="78">
        <v>2.9</v>
      </c>
      <c r="O18" s="78">
        <v>0.4</v>
      </c>
      <c r="P18" s="79">
        <v>38.4</v>
      </c>
      <c r="Q18" s="70">
        <v>833</v>
      </c>
      <c r="R18" s="70">
        <v>463</v>
      </c>
      <c r="S18" s="70">
        <v>528</v>
      </c>
      <c r="T18" s="70">
        <v>262</v>
      </c>
      <c r="U18" s="70">
        <v>46</v>
      </c>
      <c r="V18" s="70">
        <v>69</v>
      </c>
      <c r="W18" s="77">
        <v>2202</v>
      </c>
    </row>
    <row r="19" spans="1:23" s="72" customFormat="1" ht="26.45" customHeight="1" x14ac:dyDescent="0.4">
      <c r="A19" s="8" t="s">
        <v>103</v>
      </c>
      <c r="B19" s="8"/>
      <c r="C19" s="73"/>
      <c r="D19" s="73"/>
      <c r="E19" s="73"/>
      <c r="F19" s="73"/>
      <c r="G19" s="73"/>
      <c r="H19" s="73"/>
      <c r="I19" s="74"/>
      <c r="J19" s="75"/>
      <c r="K19" s="75"/>
      <c r="L19" s="75"/>
      <c r="M19" s="75"/>
      <c r="N19" s="75"/>
      <c r="O19" s="75"/>
      <c r="P19" s="76"/>
      <c r="Q19" s="73"/>
      <c r="R19" s="73"/>
      <c r="S19" s="73"/>
      <c r="T19" s="73"/>
      <c r="U19" s="73"/>
      <c r="V19" s="73"/>
      <c r="W19" s="74"/>
    </row>
    <row r="20" spans="1:23" s="72" customFormat="1" ht="13.15" customHeight="1" x14ac:dyDescent="0.35">
      <c r="A20" s="2"/>
      <c r="B20" s="51" t="s">
        <v>104</v>
      </c>
      <c r="C20" s="70">
        <v>2690</v>
      </c>
      <c r="D20" s="70">
        <v>660</v>
      </c>
      <c r="E20" s="70">
        <v>440</v>
      </c>
      <c r="F20" s="70">
        <v>100</v>
      </c>
      <c r="G20" s="70" t="s">
        <v>128</v>
      </c>
      <c r="H20" s="70" t="s">
        <v>128</v>
      </c>
      <c r="I20" s="77">
        <v>3890</v>
      </c>
      <c r="J20" s="78">
        <v>2.2999999999999998</v>
      </c>
      <c r="K20" s="78">
        <v>1.4</v>
      </c>
      <c r="L20" s="78">
        <v>3</v>
      </c>
      <c r="M20" s="78">
        <v>1.9</v>
      </c>
      <c r="N20" s="78" t="s">
        <v>128</v>
      </c>
      <c r="O20" s="78" t="s">
        <v>128</v>
      </c>
      <c r="P20" s="79">
        <v>8.9</v>
      </c>
      <c r="Q20" s="70">
        <v>307</v>
      </c>
      <c r="R20" s="70">
        <v>139</v>
      </c>
      <c r="S20" s="70">
        <v>137</v>
      </c>
      <c r="T20" s="70">
        <v>51</v>
      </c>
      <c r="U20" s="70" t="s">
        <v>128</v>
      </c>
      <c r="V20" s="70" t="s">
        <v>128</v>
      </c>
      <c r="W20" s="77">
        <v>638</v>
      </c>
    </row>
    <row r="21" spans="1:23" ht="13.15" customHeight="1" x14ac:dyDescent="0.35">
      <c r="A21" s="2"/>
      <c r="B21" s="51" t="s">
        <v>69</v>
      </c>
      <c r="C21" s="70">
        <v>2970</v>
      </c>
      <c r="D21" s="70">
        <v>710</v>
      </c>
      <c r="E21" s="70">
        <v>540</v>
      </c>
      <c r="F21" s="70">
        <v>130</v>
      </c>
      <c r="G21" s="70">
        <v>10</v>
      </c>
      <c r="H21" s="70" t="s">
        <v>128</v>
      </c>
      <c r="I21" s="77">
        <v>4350</v>
      </c>
      <c r="J21" s="78">
        <v>2.2999999999999998</v>
      </c>
      <c r="K21" s="78">
        <v>1.5</v>
      </c>
      <c r="L21" s="78">
        <v>3.5</v>
      </c>
      <c r="M21" s="78">
        <v>2.4</v>
      </c>
      <c r="N21" s="78">
        <v>0.3</v>
      </c>
      <c r="O21" s="78" t="s">
        <v>128</v>
      </c>
      <c r="P21" s="79">
        <v>10</v>
      </c>
      <c r="Q21" s="70">
        <v>335</v>
      </c>
      <c r="R21" s="70">
        <v>150</v>
      </c>
      <c r="S21" s="70">
        <v>165</v>
      </c>
      <c r="T21" s="70">
        <v>63</v>
      </c>
      <c r="U21" s="70">
        <v>8</v>
      </c>
      <c r="V21" s="70" t="s">
        <v>128</v>
      </c>
      <c r="W21" s="77">
        <v>721</v>
      </c>
    </row>
    <row r="22" spans="1:23" ht="13.15" customHeight="1" x14ac:dyDescent="0.35">
      <c r="A22" s="2"/>
      <c r="B22" s="51" t="s">
        <v>105</v>
      </c>
      <c r="C22" s="70">
        <v>3080</v>
      </c>
      <c r="D22" s="70">
        <v>1000</v>
      </c>
      <c r="E22" s="70">
        <v>690</v>
      </c>
      <c r="F22" s="70">
        <v>190</v>
      </c>
      <c r="G22" s="70">
        <v>10</v>
      </c>
      <c r="H22" s="70" t="s">
        <v>128</v>
      </c>
      <c r="I22" s="77">
        <v>4980</v>
      </c>
      <c r="J22" s="78">
        <v>2.5</v>
      </c>
      <c r="K22" s="78">
        <v>2</v>
      </c>
      <c r="L22" s="78">
        <v>4.4000000000000004</v>
      </c>
      <c r="M22" s="78">
        <v>3.3</v>
      </c>
      <c r="N22" s="78">
        <v>0.4</v>
      </c>
      <c r="O22" s="78" t="s">
        <v>128</v>
      </c>
      <c r="P22" s="79">
        <v>12.9</v>
      </c>
      <c r="Q22" s="70">
        <v>353</v>
      </c>
      <c r="R22" s="70">
        <v>214</v>
      </c>
      <c r="S22" s="70">
        <v>214</v>
      </c>
      <c r="T22" s="70">
        <v>94</v>
      </c>
      <c r="U22" s="70">
        <v>9</v>
      </c>
      <c r="V22" s="70" t="s">
        <v>128</v>
      </c>
      <c r="W22" s="77">
        <v>897</v>
      </c>
    </row>
    <row r="23" spans="1:23" ht="13.15" customHeight="1" x14ac:dyDescent="0.35">
      <c r="A23" s="2"/>
      <c r="B23" s="51" t="s">
        <v>106</v>
      </c>
      <c r="C23" s="70">
        <v>3080</v>
      </c>
      <c r="D23" s="70">
        <v>880</v>
      </c>
      <c r="E23" s="70">
        <v>710</v>
      </c>
      <c r="F23" s="70">
        <v>180</v>
      </c>
      <c r="G23" s="70">
        <v>10</v>
      </c>
      <c r="H23" s="70" t="s">
        <v>128</v>
      </c>
      <c r="I23" s="77">
        <v>4860</v>
      </c>
      <c r="J23" s="78">
        <v>2.5</v>
      </c>
      <c r="K23" s="78">
        <v>1.9</v>
      </c>
      <c r="L23" s="78">
        <v>4.8</v>
      </c>
      <c r="M23" s="78">
        <v>3.4</v>
      </c>
      <c r="N23" s="78">
        <v>0.6</v>
      </c>
      <c r="O23" s="78" t="s">
        <v>128</v>
      </c>
      <c r="P23" s="79">
        <v>13.2</v>
      </c>
      <c r="Q23" s="70">
        <v>353</v>
      </c>
      <c r="R23" s="70">
        <v>187</v>
      </c>
      <c r="S23" s="70">
        <v>219</v>
      </c>
      <c r="T23" s="70">
        <v>91</v>
      </c>
      <c r="U23" s="70">
        <v>12</v>
      </c>
      <c r="V23" s="70" t="s">
        <v>128</v>
      </c>
      <c r="W23" s="77">
        <v>863</v>
      </c>
    </row>
    <row r="24" spans="1:23" s="72" customFormat="1" ht="13.15" customHeight="1" x14ac:dyDescent="0.35">
      <c r="A24" s="2"/>
      <c r="B24" s="51" t="s">
        <v>107</v>
      </c>
      <c r="C24" s="70">
        <v>3380</v>
      </c>
      <c r="D24" s="70">
        <v>1040</v>
      </c>
      <c r="E24" s="70">
        <v>780</v>
      </c>
      <c r="F24" s="70">
        <v>250</v>
      </c>
      <c r="G24" s="70">
        <v>10</v>
      </c>
      <c r="H24" s="70" t="s">
        <v>128</v>
      </c>
      <c r="I24" s="77">
        <v>5460</v>
      </c>
      <c r="J24" s="78">
        <v>2.5</v>
      </c>
      <c r="K24" s="78">
        <v>2.2000000000000002</v>
      </c>
      <c r="L24" s="78">
        <v>5.0999999999999996</v>
      </c>
      <c r="M24" s="78">
        <v>4.8</v>
      </c>
      <c r="N24" s="78">
        <v>0.5</v>
      </c>
      <c r="O24" s="78" t="s">
        <v>128</v>
      </c>
      <c r="P24" s="79">
        <v>15.1</v>
      </c>
      <c r="Q24" s="70">
        <v>393</v>
      </c>
      <c r="R24" s="70">
        <v>221</v>
      </c>
      <c r="S24" s="70">
        <v>243</v>
      </c>
      <c r="T24" s="70">
        <v>124</v>
      </c>
      <c r="U24" s="70">
        <v>10</v>
      </c>
      <c r="V24" s="70" t="s">
        <v>128</v>
      </c>
      <c r="W24" s="77">
        <v>992</v>
      </c>
    </row>
    <row r="25" spans="1:23" ht="13.15" customHeight="1" x14ac:dyDescent="0.35">
      <c r="A25" s="2"/>
      <c r="B25" s="51" t="s">
        <v>108</v>
      </c>
      <c r="C25" s="70">
        <v>2750</v>
      </c>
      <c r="D25" s="70">
        <v>890</v>
      </c>
      <c r="E25" s="70">
        <v>680</v>
      </c>
      <c r="F25" s="70">
        <v>200</v>
      </c>
      <c r="G25" s="70">
        <v>20</v>
      </c>
      <c r="H25" s="70" t="s">
        <v>128</v>
      </c>
      <c r="I25" s="77">
        <v>4540</v>
      </c>
      <c r="J25" s="78">
        <v>2</v>
      </c>
      <c r="K25" s="78">
        <v>1.9</v>
      </c>
      <c r="L25" s="78">
        <v>4.5</v>
      </c>
      <c r="M25" s="78">
        <v>3.8</v>
      </c>
      <c r="N25" s="78">
        <v>1.1000000000000001</v>
      </c>
      <c r="O25" s="78" t="s">
        <v>128</v>
      </c>
      <c r="P25" s="79">
        <v>13.3</v>
      </c>
      <c r="Q25" s="70">
        <v>314</v>
      </c>
      <c r="R25" s="70">
        <v>190</v>
      </c>
      <c r="S25" s="70">
        <v>210</v>
      </c>
      <c r="T25" s="70">
        <v>103</v>
      </c>
      <c r="U25" s="70">
        <v>18</v>
      </c>
      <c r="V25" s="70" t="s">
        <v>128</v>
      </c>
      <c r="W25" s="77">
        <v>834</v>
      </c>
    </row>
    <row r="26" spans="1:23" s="2" customFormat="1" ht="13.15" customHeight="1" x14ac:dyDescent="0.35">
      <c r="B26" s="51" t="s">
        <v>109</v>
      </c>
      <c r="C26" s="70">
        <v>3180</v>
      </c>
      <c r="D26" s="70">
        <v>950</v>
      </c>
      <c r="E26" s="70">
        <v>700</v>
      </c>
      <c r="F26" s="70">
        <v>200</v>
      </c>
      <c r="G26" s="70">
        <v>20</v>
      </c>
      <c r="H26" s="70" t="s">
        <v>128</v>
      </c>
      <c r="I26" s="77">
        <v>5050</v>
      </c>
      <c r="J26" s="78">
        <v>2.5</v>
      </c>
      <c r="K26" s="78">
        <v>2.1</v>
      </c>
      <c r="L26" s="78">
        <v>4.8</v>
      </c>
      <c r="M26" s="78">
        <v>4</v>
      </c>
      <c r="N26" s="78">
        <v>0.8</v>
      </c>
      <c r="O26" s="78" t="s">
        <v>128</v>
      </c>
      <c r="P26" s="79">
        <v>14.5</v>
      </c>
      <c r="Q26" s="70">
        <v>366</v>
      </c>
      <c r="R26" s="70">
        <v>204</v>
      </c>
      <c r="S26" s="70">
        <v>216</v>
      </c>
      <c r="T26" s="70">
        <v>101</v>
      </c>
      <c r="U26" s="70">
        <v>15</v>
      </c>
      <c r="V26" s="70" t="s">
        <v>128</v>
      </c>
      <c r="W26" s="77">
        <v>908</v>
      </c>
    </row>
    <row r="27" spans="1:23" s="2" customFormat="1" ht="13.15" customHeight="1" x14ac:dyDescent="0.35">
      <c r="B27" s="51" t="s">
        <v>110</v>
      </c>
      <c r="C27" s="70">
        <v>3640</v>
      </c>
      <c r="D27" s="70">
        <v>1040</v>
      </c>
      <c r="E27" s="70">
        <v>860</v>
      </c>
      <c r="F27" s="70">
        <v>220</v>
      </c>
      <c r="G27" s="70">
        <v>30</v>
      </c>
      <c r="H27" s="70" t="s">
        <v>128</v>
      </c>
      <c r="I27" s="77">
        <v>5790</v>
      </c>
      <c r="J27" s="78">
        <v>2.7</v>
      </c>
      <c r="K27" s="78">
        <v>2.1</v>
      </c>
      <c r="L27" s="78">
        <v>5.8</v>
      </c>
      <c r="M27" s="78">
        <v>4.4000000000000004</v>
      </c>
      <c r="N27" s="78">
        <v>1.4</v>
      </c>
      <c r="O27" s="78" t="s">
        <v>128</v>
      </c>
      <c r="P27" s="79">
        <v>16.600000000000001</v>
      </c>
      <c r="Q27" s="70">
        <v>422</v>
      </c>
      <c r="R27" s="70">
        <v>222</v>
      </c>
      <c r="S27" s="70">
        <v>265</v>
      </c>
      <c r="T27" s="70">
        <v>111</v>
      </c>
      <c r="U27" s="70">
        <v>26</v>
      </c>
      <c r="V27" s="70" t="s">
        <v>128</v>
      </c>
      <c r="W27" s="77">
        <v>1051</v>
      </c>
    </row>
    <row r="28" spans="1:23" s="2" customFormat="1" ht="13.15" customHeight="1" x14ac:dyDescent="0.35">
      <c r="B28" s="51" t="s">
        <v>111</v>
      </c>
      <c r="C28" s="70">
        <v>3040</v>
      </c>
      <c r="D28" s="70">
        <v>970</v>
      </c>
      <c r="E28" s="70">
        <v>720</v>
      </c>
      <c r="F28" s="70">
        <v>200</v>
      </c>
      <c r="G28" s="70">
        <v>10</v>
      </c>
      <c r="H28" s="70" t="s">
        <v>128</v>
      </c>
      <c r="I28" s="77">
        <v>4930</v>
      </c>
      <c r="J28" s="78">
        <v>2.2000000000000002</v>
      </c>
      <c r="K28" s="78">
        <v>1.9</v>
      </c>
      <c r="L28" s="78">
        <v>4.8</v>
      </c>
      <c r="M28" s="78">
        <v>3.5</v>
      </c>
      <c r="N28" s="78">
        <v>0.5</v>
      </c>
      <c r="O28" s="78" t="s">
        <v>128</v>
      </c>
      <c r="P28" s="79">
        <v>13.3</v>
      </c>
      <c r="Q28" s="70">
        <v>354</v>
      </c>
      <c r="R28" s="70">
        <v>207</v>
      </c>
      <c r="S28" s="70">
        <v>222</v>
      </c>
      <c r="T28" s="70">
        <v>94</v>
      </c>
      <c r="U28" s="70">
        <v>10</v>
      </c>
      <c r="V28" s="70" t="s">
        <v>128</v>
      </c>
      <c r="W28" s="77">
        <v>889</v>
      </c>
    </row>
    <row r="29" spans="1:23" s="2" customFormat="1" ht="13.15" customHeight="1" x14ac:dyDescent="0.35">
      <c r="B29" s="51" t="s">
        <v>112</v>
      </c>
      <c r="C29" s="70">
        <v>2350</v>
      </c>
      <c r="D29" s="70">
        <v>610</v>
      </c>
      <c r="E29" s="70">
        <v>470</v>
      </c>
      <c r="F29" s="70">
        <v>130</v>
      </c>
      <c r="G29" s="70">
        <v>20</v>
      </c>
      <c r="H29" s="70" t="s">
        <v>128</v>
      </c>
      <c r="I29" s="77">
        <v>3590</v>
      </c>
      <c r="J29" s="78">
        <v>2</v>
      </c>
      <c r="K29" s="78">
        <v>1.4</v>
      </c>
      <c r="L29" s="78">
        <v>3.2</v>
      </c>
      <c r="M29" s="78">
        <v>2.6</v>
      </c>
      <c r="N29" s="78">
        <v>1</v>
      </c>
      <c r="O29" s="78" t="s">
        <v>128</v>
      </c>
      <c r="P29" s="79">
        <v>10.199999999999999</v>
      </c>
      <c r="Q29" s="70">
        <v>264</v>
      </c>
      <c r="R29" s="70">
        <v>130</v>
      </c>
      <c r="S29" s="70">
        <v>146</v>
      </c>
      <c r="T29" s="70">
        <v>66</v>
      </c>
      <c r="U29" s="70">
        <v>17</v>
      </c>
      <c r="V29" s="70" t="s">
        <v>128</v>
      </c>
      <c r="W29" s="77">
        <v>637</v>
      </c>
    </row>
    <row r="30" spans="1:23" s="2" customFormat="1" ht="13.15" customHeight="1" x14ac:dyDescent="0.35">
      <c r="B30" s="51" t="s">
        <v>113</v>
      </c>
      <c r="C30" s="70">
        <v>2570</v>
      </c>
      <c r="D30" s="70">
        <v>660</v>
      </c>
      <c r="E30" s="70">
        <v>500</v>
      </c>
      <c r="F30" s="70">
        <v>130</v>
      </c>
      <c r="G30" s="70">
        <v>10</v>
      </c>
      <c r="H30" s="70" t="s">
        <v>128</v>
      </c>
      <c r="I30" s="77">
        <v>3860</v>
      </c>
      <c r="J30" s="78">
        <v>2.1</v>
      </c>
      <c r="K30" s="78">
        <v>1.5</v>
      </c>
      <c r="L30" s="78">
        <v>3.2</v>
      </c>
      <c r="M30" s="78">
        <v>2.5</v>
      </c>
      <c r="N30" s="78">
        <v>0.4</v>
      </c>
      <c r="O30" s="78" t="s">
        <v>128</v>
      </c>
      <c r="P30" s="79">
        <v>9.8000000000000007</v>
      </c>
      <c r="Q30" s="70">
        <v>288</v>
      </c>
      <c r="R30" s="70">
        <v>142</v>
      </c>
      <c r="S30" s="70">
        <v>152</v>
      </c>
      <c r="T30" s="70">
        <v>67</v>
      </c>
      <c r="U30" s="70">
        <v>9</v>
      </c>
      <c r="V30" s="70" t="s">
        <v>128</v>
      </c>
      <c r="W30" s="77">
        <v>658</v>
      </c>
    </row>
    <row r="31" spans="1:23" s="2" customFormat="1" ht="13.15" customHeight="1" x14ac:dyDescent="0.35">
      <c r="B31" s="51" t="s">
        <v>114</v>
      </c>
      <c r="C31" s="70">
        <v>2870</v>
      </c>
      <c r="D31" s="70">
        <v>780</v>
      </c>
      <c r="E31" s="70">
        <v>600</v>
      </c>
      <c r="F31" s="70">
        <v>160</v>
      </c>
      <c r="G31" s="70">
        <v>10</v>
      </c>
      <c r="H31" s="70" t="s">
        <v>128</v>
      </c>
      <c r="I31" s="77">
        <v>4410</v>
      </c>
      <c r="J31" s="78">
        <v>2.2999999999999998</v>
      </c>
      <c r="K31" s="78">
        <v>1.6</v>
      </c>
      <c r="L31" s="78">
        <v>4.3</v>
      </c>
      <c r="M31" s="78">
        <v>2.8</v>
      </c>
      <c r="N31" s="78">
        <v>0.4</v>
      </c>
      <c r="O31" s="78" t="s">
        <v>128</v>
      </c>
      <c r="P31" s="79">
        <v>11.4</v>
      </c>
      <c r="Q31" s="70">
        <v>317</v>
      </c>
      <c r="R31" s="70">
        <v>166</v>
      </c>
      <c r="S31" s="70">
        <v>187</v>
      </c>
      <c r="T31" s="70">
        <v>77</v>
      </c>
      <c r="U31" s="70">
        <v>7</v>
      </c>
      <c r="V31" s="70" t="s">
        <v>128</v>
      </c>
      <c r="W31" s="77">
        <v>754</v>
      </c>
    </row>
    <row r="32" spans="1:23" s="2" customFormat="1" ht="26.45" customHeight="1" x14ac:dyDescent="0.35">
      <c r="B32" s="51" t="s">
        <v>115</v>
      </c>
      <c r="C32" s="70">
        <v>2580</v>
      </c>
      <c r="D32" s="70">
        <v>720</v>
      </c>
      <c r="E32" s="70">
        <v>560</v>
      </c>
      <c r="F32" s="70">
        <v>150</v>
      </c>
      <c r="G32" s="70">
        <v>10</v>
      </c>
      <c r="H32" s="70">
        <v>10</v>
      </c>
      <c r="I32" s="77">
        <v>4020</v>
      </c>
      <c r="J32" s="78">
        <v>2.2000000000000002</v>
      </c>
      <c r="K32" s="78">
        <v>1.5</v>
      </c>
      <c r="L32" s="78">
        <v>3.7</v>
      </c>
      <c r="M32" s="78">
        <v>2.8</v>
      </c>
      <c r="N32" s="78">
        <v>0.2</v>
      </c>
      <c r="O32" s="78" t="s">
        <v>128</v>
      </c>
      <c r="P32" s="79">
        <v>10.5</v>
      </c>
      <c r="Q32" s="70">
        <v>293</v>
      </c>
      <c r="R32" s="70">
        <v>151</v>
      </c>
      <c r="S32" s="70">
        <v>171</v>
      </c>
      <c r="T32" s="70">
        <v>75</v>
      </c>
      <c r="U32" s="70">
        <v>7</v>
      </c>
      <c r="V32" s="70">
        <v>51</v>
      </c>
      <c r="W32" s="77">
        <v>748</v>
      </c>
    </row>
    <row r="33" spans="1:24" s="2" customFormat="1" ht="13.15" customHeight="1" x14ac:dyDescent="0.35">
      <c r="B33" s="51" t="s">
        <v>70</v>
      </c>
      <c r="C33" s="70">
        <v>2950</v>
      </c>
      <c r="D33" s="70">
        <v>820</v>
      </c>
      <c r="E33" s="70">
        <v>640</v>
      </c>
      <c r="F33" s="70">
        <v>140</v>
      </c>
      <c r="G33" s="70">
        <v>20</v>
      </c>
      <c r="H33" s="70" t="s">
        <v>128</v>
      </c>
      <c r="I33" s="77">
        <v>4560</v>
      </c>
      <c r="J33" s="78">
        <v>2.5</v>
      </c>
      <c r="K33" s="78">
        <v>1.7</v>
      </c>
      <c r="L33" s="78">
        <v>4.3</v>
      </c>
      <c r="M33" s="78">
        <v>2.8</v>
      </c>
      <c r="N33" s="78">
        <v>0.9</v>
      </c>
      <c r="O33" s="78" t="s">
        <v>128</v>
      </c>
      <c r="P33" s="79">
        <v>12.1</v>
      </c>
      <c r="Q33" s="70">
        <v>336</v>
      </c>
      <c r="R33" s="70">
        <v>174</v>
      </c>
      <c r="S33" s="70">
        <v>197</v>
      </c>
      <c r="T33" s="70">
        <v>70</v>
      </c>
      <c r="U33" s="70">
        <v>15</v>
      </c>
      <c r="V33" s="70" t="s">
        <v>128</v>
      </c>
      <c r="W33" s="77">
        <v>794</v>
      </c>
    </row>
    <row r="34" spans="1:24" s="2" customFormat="1" ht="13.15" customHeight="1" x14ac:dyDescent="0.35">
      <c r="B34" s="51" t="s">
        <v>116</v>
      </c>
      <c r="C34" s="70">
        <v>2820</v>
      </c>
      <c r="D34" s="70">
        <v>910</v>
      </c>
      <c r="E34" s="70">
        <v>760</v>
      </c>
      <c r="F34" s="70">
        <v>170</v>
      </c>
      <c r="G34" s="70">
        <v>10</v>
      </c>
      <c r="H34" s="70" t="s">
        <v>128</v>
      </c>
      <c r="I34" s="77">
        <v>4660</v>
      </c>
      <c r="J34" s="78">
        <v>2.2000000000000002</v>
      </c>
      <c r="K34" s="78">
        <v>2.1</v>
      </c>
      <c r="L34" s="78">
        <v>5</v>
      </c>
      <c r="M34" s="78">
        <v>3.2</v>
      </c>
      <c r="N34" s="78">
        <v>0.6</v>
      </c>
      <c r="O34" s="78" t="s">
        <v>128</v>
      </c>
      <c r="P34" s="79">
        <v>13.1</v>
      </c>
      <c r="Q34" s="70">
        <v>329</v>
      </c>
      <c r="R34" s="70">
        <v>195</v>
      </c>
      <c r="S34" s="70">
        <v>232</v>
      </c>
      <c r="T34" s="70">
        <v>85</v>
      </c>
      <c r="U34" s="70">
        <v>10</v>
      </c>
      <c r="V34" s="70" t="s">
        <v>128</v>
      </c>
      <c r="W34" s="77">
        <v>851</v>
      </c>
    </row>
    <row r="35" spans="1:24" s="2" customFormat="1" ht="13.15" customHeight="1" x14ac:dyDescent="0.35">
      <c r="B35" s="51" t="s">
        <v>117</v>
      </c>
      <c r="C35" s="70">
        <v>3100</v>
      </c>
      <c r="D35" s="70">
        <v>970</v>
      </c>
      <c r="E35" s="70">
        <v>720</v>
      </c>
      <c r="F35" s="70">
        <v>200</v>
      </c>
      <c r="G35" s="70">
        <v>10</v>
      </c>
      <c r="H35" s="70" t="s">
        <v>128</v>
      </c>
      <c r="I35" s="77">
        <v>5010</v>
      </c>
      <c r="J35" s="78">
        <v>2.6</v>
      </c>
      <c r="K35" s="78">
        <v>2.2000000000000002</v>
      </c>
      <c r="L35" s="78">
        <v>5</v>
      </c>
      <c r="M35" s="78">
        <v>4.0999999999999996</v>
      </c>
      <c r="N35" s="78">
        <v>0.5</v>
      </c>
      <c r="O35" s="78" t="s">
        <v>128</v>
      </c>
      <c r="P35" s="79">
        <v>14.4</v>
      </c>
      <c r="Q35" s="70">
        <v>360</v>
      </c>
      <c r="R35" s="70">
        <v>207</v>
      </c>
      <c r="S35" s="70">
        <v>223</v>
      </c>
      <c r="T35" s="70">
        <v>102</v>
      </c>
      <c r="U35" s="70">
        <v>10</v>
      </c>
      <c r="V35" s="70" t="s">
        <v>128</v>
      </c>
      <c r="W35" s="77">
        <v>917</v>
      </c>
    </row>
    <row r="36" spans="1:24" s="2" customFormat="1" ht="13.15" customHeight="1" x14ac:dyDescent="0.35">
      <c r="B36" s="51" t="s">
        <v>118</v>
      </c>
      <c r="C36" s="70">
        <v>3150</v>
      </c>
      <c r="D36" s="70">
        <v>1040</v>
      </c>
      <c r="E36" s="70">
        <v>810</v>
      </c>
      <c r="F36" s="70">
        <v>240</v>
      </c>
      <c r="G36" s="70">
        <v>20</v>
      </c>
      <c r="H36" s="70" t="s">
        <v>128</v>
      </c>
      <c r="I36" s="77">
        <v>5260</v>
      </c>
      <c r="J36" s="78">
        <v>2.6</v>
      </c>
      <c r="K36" s="78">
        <v>2.2999999999999998</v>
      </c>
      <c r="L36" s="78">
        <v>5.6</v>
      </c>
      <c r="M36" s="78">
        <v>5.0999999999999996</v>
      </c>
      <c r="N36" s="78">
        <v>1.1000000000000001</v>
      </c>
      <c r="O36" s="78" t="s">
        <v>128</v>
      </c>
      <c r="P36" s="79">
        <v>17</v>
      </c>
      <c r="Q36" s="70">
        <v>373</v>
      </c>
      <c r="R36" s="70">
        <v>222</v>
      </c>
      <c r="S36" s="70">
        <v>251</v>
      </c>
      <c r="T36" s="70">
        <v>123</v>
      </c>
      <c r="U36" s="70">
        <v>18</v>
      </c>
      <c r="V36" s="70" t="s">
        <v>128</v>
      </c>
      <c r="W36" s="77">
        <v>989</v>
      </c>
    </row>
    <row r="37" spans="1:24" s="2" customFormat="1" ht="13.15" customHeight="1" x14ac:dyDescent="0.35">
      <c r="B37" s="51" t="s">
        <v>119</v>
      </c>
      <c r="C37" s="70">
        <v>2910</v>
      </c>
      <c r="D37" s="70">
        <v>880</v>
      </c>
      <c r="E37" s="70">
        <v>650</v>
      </c>
      <c r="F37" s="70">
        <v>180</v>
      </c>
      <c r="G37" s="70">
        <v>20</v>
      </c>
      <c r="H37" s="70" t="s">
        <v>128</v>
      </c>
      <c r="I37" s="77">
        <v>4640</v>
      </c>
      <c r="J37" s="78">
        <v>2.2999999999999998</v>
      </c>
      <c r="K37" s="78">
        <v>2</v>
      </c>
      <c r="L37" s="78">
        <v>4.5</v>
      </c>
      <c r="M37" s="78">
        <v>3.8</v>
      </c>
      <c r="N37" s="78">
        <v>0.9</v>
      </c>
      <c r="O37" s="78" t="s">
        <v>128</v>
      </c>
      <c r="P37" s="79">
        <v>13.5</v>
      </c>
      <c r="Q37" s="70">
        <v>337</v>
      </c>
      <c r="R37" s="70">
        <v>186</v>
      </c>
      <c r="S37" s="70">
        <v>202</v>
      </c>
      <c r="T37" s="70">
        <v>92</v>
      </c>
      <c r="U37" s="70">
        <v>15</v>
      </c>
      <c r="V37" s="70" t="s">
        <v>128</v>
      </c>
      <c r="W37" s="77">
        <v>833</v>
      </c>
    </row>
    <row r="38" spans="1:24" s="2" customFormat="1" ht="13.15" customHeight="1" x14ac:dyDescent="0.35">
      <c r="B38" s="51" t="s">
        <v>120</v>
      </c>
      <c r="C38" s="70">
        <v>3080</v>
      </c>
      <c r="D38" s="70">
        <v>970</v>
      </c>
      <c r="E38" s="70">
        <v>790</v>
      </c>
      <c r="F38" s="70">
        <v>210</v>
      </c>
      <c r="G38" s="70">
        <v>20</v>
      </c>
      <c r="H38" s="70" t="s">
        <v>128</v>
      </c>
      <c r="I38" s="77">
        <v>5060</v>
      </c>
      <c r="J38" s="78">
        <v>2.5</v>
      </c>
      <c r="K38" s="78">
        <v>2.2999999999999998</v>
      </c>
      <c r="L38" s="78">
        <v>5.4</v>
      </c>
      <c r="M38" s="78">
        <v>4.2</v>
      </c>
      <c r="N38" s="78">
        <v>1.1000000000000001</v>
      </c>
      <c r="O38" s="78" t="s">
        <v>128</v>
      </c>
      <c r="P38" s="79">
        <v>15.7</v>
      </c>
      <c r="Q38" s="70">
        <v>354</v>
      </c>
      <c r="R38" s="70">
        <v>206</v>
      </c>
      <c r="S38" s="70">
        <v>241</v>
      </c>
      <c r="T38" s="70">
        <v>104</v>
      </c>
      <c r="U38" s="70">
        <v>21</v>
      </c>
      <c r="V38" s="70" t="s">
        <v>128</v>
      </c>
      <c r="W38" s="77">
        <v>928</v>
      </c>
    </row>
    <row r="39" spans="1:24" s="2" customFormat="1" ht="13.15" customHeight="1" x14ac:dyDescent="0.35">
      <c r="B39" s="51" t="s">
        <v>121</v>
      </c>
      <c r="C39" s="70">
        <v>3040</v>
      </c>
      <c r="D39" s="70">
        <v>1070</v>
      </c>
      <c r="E39" s="70">
        <v>860</v>
      </c>
      <c r="F39" s="70">
        <v>230</v>
      </c>
      <c r="G39" s="70">
        <v>20</v>
      </c>
      <c r="H39" s="70" t="s">
        <v>128</v>
      </c>
      <c r="I39" s="77">
        <v>5220</v>
      </c>
      <c r="J39" s="78">
        <v>2.5</v>
      </c>
      <c r="K39" s="78">
        <v>2.4</v>
      </c>
      <c r="L39" s="78">
        <v>6</v>
      </c>
      <c r="M39" s="78">
        <v>4.7</v>
      </c>
      <c r="N39" s="78">
        <v>1.1000000000000001</v>
      </c>
      <c r="O39" s="78" t="s">
        <v>128</v>
      </c>
      <c r="P39" s="79">
        <v>16.8</v>
      </c>
      <c r="Q39" s="70">
        <v>354</v>
      </c>
      <c r="R39" s="70">
        <v>230</v>
      </c>
      <c r="S39" s="70">
        <v>265</v>
      </c>
      <c r="T39" s="70">
        <v>117</v>
      </c>
      <c r="U39" s="70">
        <v>18</v>
      </c>
      <c r="V39" s="70" t="s">
        <v>128</v>
      </c>
      <c r="W39" s="77">
        <v>985</v>
      </c>
    </row>
    <row r="40" spans="1:24" s="2" customFormat="1" ht="13.15" customHeight="1" x14ac:dyDescent="0.35">
      <c r="B40" s="51" t="s">
        <v>122</v>
      </c>
      <c r="C40" s="70">
        <v>2950</v>
      </c>
      <c r="D40" s="70">
        <v>940</v>
      </c>
      <c r="E40" s="70">
        <v>780</v>
      </c>
      <c r="F40" s="70">
        <v>200</v>
      </c>
      <c r="G40" s="70">
        <v>10</v>
      </c>
      <c r="H40" s="70" t="s">
        <v>128</v>
      </c>
      <c r="I40" s="77">
        <v>4890</v>
      </c>
      <c r="J40" s="78">
        <v>2.5</v>
      </c>
      <c r="K40" s="78">
        <v>2.1</v>
      </c>
      <c r="L40" s="78">
        <v>5.4</v>
      </c>
      <c r="M40" s="78">
        <v>4.2</v>
      </c>
      <c r="N40" s="78">
        <v>0.7</v>
      </c>
      <c r="O40" s="78" t="s">
        <v>128</v>
      </c>
      <c r="P40" s="79">
        <v>14.9</v>
      </c>
      <c r="Q40" s="70">
        <v>344</v>
      </c>
      <c r="R40" s="70">
        <v>201</v>
      </c>
      <c r="S40" s="70">
        <v>241</v>
      </c>
      <c r="T40" s="70">
        <v>100</v>
      </c>
      <c r="U40" s="70">
        <v>10</v>
      </c>
      <c r="V40" s="70" t="s">
        <v>128</v>
      </c>
      <c r="W40" s="77">
        <v>902</v>
      </c>
    </row>
    <row r="41" spans="1:24" s="2" customFormat="1" ht="13.15" customHeight="1" x14ac:dyDescent="0.35">
      <c r="B41" s="51" t="s">
        <v>123</v>
      </c>
      <c r="C41" s="70">
        <v>2450</v>
      </c>
      <c r="D41" s="70">
        <v>680</v>
      </c>
      <c r="E41" s="70">
        <v>520</v>
      </c>
      <c r="F41" s="70">
        <v>170</v>
      </c>
      <c r="G41" s="70">
        <v>20</v>
      </c>
      <c r="H41" s="70" t="s">
        <v>128</v>
      </c>
      <c r="I41" s="77">
        <v>3840</v>
      </c>
      <c r="J41" s="78">
        <v>2.4</v>
      </c>
      <c r="K41" s="78">
        <v>1.7</v>
      </c>
      <c r="L41" s="78">
        <v>3.9</v>
      </c>
      <c r="M41" s="78">
        <v>3.5</v>
      </c>
      <c r="N41" s="78">
        <v>1</v>
      </c>
      <c r="O41" s="78" t="s">
        <v>128</v>
      </c>
      <c r="P41" s="79">
        <v>12.8</v>
      </c>
      <c r="Q41" s="70">
        <v>272</v>
      </c>
      <c r="R41" s="70">
        <v>145</v>
      </c>
      <c r="S41" s="70">
        <v>162</v>
      </c>
      <c r="T41" s="70">
        <v>85</v>
      </c>
      <c r="U41" s="70">
        <v>16</v>
      </c>
      <c r="V41" s="70" t="s">
        <v>128</v>
      </c>
      <c r="W41" s="77">
        <v>686</v>
      </c>
    </row>
    <row r="42" spans="1:24" s="2" customFormat="1" ht="13.15" customHeight="1" x14ac:dyDescent="0.35">
      <c r="B42" s="51" t="s">
        <v>124</v>
      </c>
      <c r="C42" s="70">
        <v>2470</v>
      </c>
      <c r="D42" s="70">
        <v>740</v>
      </c>
      <c r="E42" s="70">
        <v>540</v>
      </c>
      <c r="F42" s="70">
        <v>180</v>
      </c>
      <c r="G42" s="70">
        <v>10</v>
      </c>
      <c r="H42" s="70" t="s">
        <v>128</v>
      </c>
      <c r="I42" s="77">
        <v>3930</v>
      </c>
      <c r="J42" s="78">
        <v>2.2000000000000002</v>
      </c>
      <c r="K42" s="78">
        <v>1.9</v>
      </c>
      <c r="L42" s="78">
        <v>3.7</v>
      </c>
      <c r="M42" s="78">
        <v>3.8</v>
      </c>
      <c r="N42" s="78">
        <v>0.8</v>
      </c>
      <c r="O42" s="78" t="s">
        <v>128</v>
      </c>
      <c r="P42" s="79">
        <v>12.6</v>
      </c>
      <c r="Q42" s="70">
        <v>280</v>
      </c>
      <c r="R42" s="70">
        <v>157</v>
      </c>
      <c r="S42" s="70">
        <v>165</v>
      </c>
      <c r="T42" s="70">
        <v>89</v>
      </c>
      <c r="U42" s="70">
        <v>13</v>
      </c>
      <c r="V42" s="70" t="s">
        <v>128</v>
      </c>
      <c r="W42" s="77">
        <v>733</v>
      </c>
    </row>
    <row r="43" spans="1:24" s="2" customFormat="1" ht="13.15" customHeight="1" x14ac:dyDescent="0.35">
      <c r="B43" s="51" t="s">
        <v>125</v>
      </c>
      <c r="C43" s="70">
        <v>2470</v>
      </c>
      <c r="D43" s="70">
        <v>750</v>
      </c>
      <c r="E43" s="70">
        <v>650</v>
      </c>
      <c r="F43" s="70">
        <v>170</v>
      </c>
      <c r="G43" s="70">
        <v>20</v>
      </c>
      <c r="H43" s="70" t="s">
        <v>128</v>
      </c>
      <c r="I43" s="77">
        <v>4070</v>
      </c>
      <c r="J43" s="78">
        <v>2.2000000000000002</v>
      </c>
      <c r="K43" s="78">
        <v>1.7</v>
      </c>
      <c r="L43" s="78">
        <v>4.5999999999999996</v>
      </c>
      <c r="M43" s="78">
        <v>3.5</v>
      </c>
      <c r="N43" s="78">
        <v>1</v>
      </c>
      <c r="O43" s="78" t="s">
        <v>128</v>
      </c>
      <c r="P43" s="79">
        <v>13</v>
      </c>
      <c r="Q43" s="70">
        <v>281</v>
      </c>
      <c r="R43" s="70">
        <v>161</v>
      </c>
      <c r="S43" s="70">
        <v>202</v>
      </c>
      <c r="T43" s="70">
        <v>88</v>
      </c>
      <c r="U43" s="70">
        <v>18</v>
      </c>
      <c r="V43" s="70" t="s">
        <v>128</v>
      </c>
      <c r="W43" s="77">
        <v>783</v>
      </c>
    </row>
    <row r="44" spans="1:24" s="2" customFormat="1" ht="26.25" customHeight="1" x14ac:dyDescent="0.35">
      <c r="B44" s="51" t="s">
        <v>126</v>
      </c>
      <c r="C44" s="70">
        <v>1170</v>
      </c>
      <c r="D44" s="70">
        <v>310</v>
      </c>
      <c r="E44" s="70">
        <v>180</v>
      </c>
      <c r="F44" s="70">
        <v>50</v>
      </c>
      <c r="G44" s="70">
        <v>10</v>
      </c>
      <c r="H44" s="70" t="s">
        <v>128</v>
      </c>
      <c r="I44" s="77">
        <v>1720</v>
      </c>
      <c r="J44" s="78">
        <v>0.9</v>
      </c>
      <c r="K44" s="78">
        <v>0.7</v>
      </c>
      <c r="L44" s="78">
        <v>1.4</v>
      </c>
      <c r="M44" s="78">
        <v>1.3</v>
      </c>
      <c r="N44" s="78">
        <v>0.6</v>
      </c>
      <c r="O44" s="78" t="s">
        <v>128</v>
      </c>
      <c r="P44" s="79">
        <v>4.9000000000000004</v>
      </c>
      <c r="Q44" s="70">
        <v>127</v>
      </c>
      <c r="R44" s="70">
        <v>66</v>
      </c>
      <c r="S44" s="70">
        <v>55</v>
      </c>
      <c r="T44" s="70">
        <v>27</v>
      </c>
      <c r="U44" s="70">
        <v>7</v>
      </c>
      <c r="V44" s="70" t="s">
        <v>128</v>
      </c>
      <c r="W44" s="77">
        <v>282</v>
      </c>
    </row>
    <row r="45" spans="1:24" s="2" customFormat="1" ht="2.65" customHeight="1" x14ac:dyDescent="0.35">
      <c r="A45" s="57"/>
      <c r="B45" s="80"/>
      <c r="C45" s="81"/>
      <c r="D45" s="81"/>
      <c r="E45" s="81"/>
      <c r="F45" s="81"/>
      <c r="G45" s="81"/>
      <c r="H45" s="81"/>
      <c r="I45" s="82"/>
      <c r="J45" s="83"/>
      <c r="K45" s="83"/>
      <c r="L45" s="83"/>
      <c r="M45" s="83"/>
      <c r="N45" s="83"/>
      <c r="O45" s="83"/>
      <c r="P45" s="84"/>
      <c r="Q45" s="81"/>
      <c r="R45" s="81"/>
      <c r="S45" s="81"/>
      <c r="T45" s="81"/>
      <c r="U45" s="81"/>
      <c r="V45" s="81"/>
      <c r="W45" s="82"/>
    </row>
    <row r="46" spans="1:24" s="2" customFormat="1" x14ac:dyDescent="0.35">
      <c r="C46" s="70"/>
      <c r="D46" s="70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0"/>
      <c r="P46" s="70"/>
      <c r="Q46" s="70"/>
      <c r="R46" s="70"/>
      <c r="S46" s="70"/>
      <c r="T46" s="70"/>
      <c r="U46" s="70"/>
      <c r="V46" s="70"/>
      <c r="W46" s="70"/>
      <c r="X46" s="70"/>
    </row>
    <row r="47" spans="1:24" s="2" customFormat="1" ht="14.25" x14ac:dyDescent="0.35">
      <c r="A47" s="59">
        <v>1</v>
      </c>
      <c r="B47" s="2" t="s">
        <v>151</v>
      </c>
    </row>
    <row r="48" spans="1:24" s="2" customFormat="1" ht="14.25" x14ac:dyDescent="0.35">
      <c r="A48" s="59">
        <v>2</v>
      </c>
      <c r="B48" s="2" t="s">
        <v>152</v>
      </c>
    </row>
    <row r="49" spans="1:2" s="2" customFormat="1" ht="14.25" x14ac:dyDescent="0.35">
      <c r="A49" s="85">
        <v>3</v>
      </c>
      <c r="B49" s="2" t="s">
        <v>153</v>
      </c>
    </row>
    <row r="50" spans="1:2" s="2" customFormat="1" ht="14.25" x14ac:dyDescent="0.35">
      <c r="A50" s="85">
        <v>4</v>
      </c>
      <c r="B50" s="2" t="s">
        <v>133</v>
      </c>
    </row>
    <row r="51" spans="1:2" s="2" customFormat="1" x14ac:dyDescent="0.35">
      <c r="A51" s="2" t="s">
        <v>44</v>
      </c>
      <c r="B51" s="2" t="s">
        <v>135</v>
      </c>
    </row>
    <row r="52" spans="1:2" s="2" customFormat="1" x14ac:dyDescent="0.35">
      <c r="A52" s="2" t="s">
        <v>43</v>
      </c>
      <c r="B52" s="2" t="s">
        <v>136</v>
      </c>
    </row>
    <row r="53" spans="1:2" s="2" customFormat="1" x14ac:dyDescent="0.35">
      <c r="A53" s="13" t="s">
        <v>145</v>
      </c>
      <c r="B53" s="2" t="s">
        <v>154</v>
      </c>
    </row>
    <row r="54" spans="1:2" s="2" customFormat="1" x14ac:dyDescent="0.35"/>
    <row r="55" spans="1:2" s="2" customFormat="1" x14ac:dyDescent="0.35"/>
    <row r="56" spans="1:2" s="2" customFormat="1" x14ac:dyDescent="0.35"/>
    <row r="57" spans="1:2" s="2" customFormat="1" x14ac:dyDescent="0.35"/>
  </sheetData>
  <mergeCells count="6">
    <mergeCell ref="A1:B1"/>
    <mergeCell ref="A2:W2"/>
    <mergeCell ref="A4:B5"/>
    <mergeCell ref="C4:I4"/>
    <mergeCell ref="J4:P4"/>
    <mergeCell ref="Q4:W4"/>
  </mergeCells>
  <hyperlinks>
    <hyperlink ref="A1:B1" location="ContentsHead" display="Back to contents" xr:uid="{E5948899-EE51-40F0-BDDF-B7AE38F2CD81}"/>
  </hyperlinks>
  <pageMargins left="0.7" right="0.7" top="0.75" bottom="0.75" header="0.3" footer="0.3"/>
  <pageSetup scale="2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D9FCC-35EE-466D-96BB-71843CAA021B}">
  <sheetPr codeName="Sheet37">
    <pageSetUpPr fitToPage="1"/>
  </sheetPr>
  <dimension ref="A1:AQ64"/>
  <sheetViews>
    <sheetView zoomScaleNormal="100" workbookViewId="0">
      <pane xSplit="2" ySplit="6" topLeftCell="C7" activePane="bottomRight" state="frozen"/>
      <selection pane="topRight" activeCell="E1" sqref="E1"/>
      <selection pane="bottomLeft" activeCell="A11" sqref="A11"/>
      <selection pane="bottomRight" sqref="A1:B1"/>
    </sheetView>
  </sheetViews>
  <sheetFormatPr defaultColWidth="0" defaultRowHeight="12.75" x14ac:dyDescent="0.35"/>
  <cols>
    <col min="1" max="1" width="2.73046875" style="28" customWidth="1"/>
    <col min="2" max="2" width="23" style="28" customWidth="1"/>
    <col min="3" max="3" width="2.3984375" style="28" customWidth="1"/>
    <col min="4" max="4" width="13.73046875" style="28" customWidth="1"/>
    <col min="5" max="7" width="10.59765625" style="28" customWidth="1"/>
    <col min="8" max="8" width="3.265625" style="28" customWidth="1"/>
    <col min="9" max="9" width="13" style="28" bestFit="1" customWidth="1"/>
    <col min="10" max="10" width="10.59765625" style="28" customWidth="1"/>
    <col min="11" max="11" width="12.73046875" style="28" customWidth="1"/>
    <col min="12" max="12" width="3.265625" style="28" customWidth="1"/>
    <col min="13" max="13" width="12" style="28" bestFit="1" customWidth="1"/>
    <col min="14" max="14" width="9.73046875" style="28" bestFit="1" customWidth="1"/>
    <col min="15" max="16" width="10.59765625" style="28" customWidth="1"/>
    <col min="17" max="17" width="3.265625" style="28" customWidth="1"/>
    <col min="18" max="18" width="9.86328125" style="28" bestFit="1" customWidth="1"/>
    <col min="19" max="19" width="11.3984375" style="28" customWidth="1"/>
    <col min="20" max="20" width="3.265625" style="28" customWidth="1"/>
    <col min="21" max="21" width="12" style="28" bestFit="1" customWidth="1"/>
    <col min="22" max="23" width="8.86328125" style="28" customWidth="1"/>
    <col min="24" max="24" width="12.3984375" style="28" bestFit="1" customWidth="1"/>
    <col min="25" max="25" width="15.73046875" style="28" customWidth="1"/>
    <col min="26" max="26" width="3.265625" style="28" customWidth="1"/>
    <col min="27" max="27" width="20.3984375" style="28" customWidth="1"/>
    <col min="28" max="29" width="8.86328125" style="28" customWidth="1"/>
    <col min="30" max="30" width="8.86328125" style="28" hidden="1" customWidth="1"/>
    <col min="31" max="32" width="8.86328125" style="2" hidden="1" customWidth="1"/>
    <col min="33" max="37" width="0" style="2" hidden="1" customWidth="1"/>
    <col min="38" max="40" width="8.86328125" style="2" hidden="1" customWidth="1"/>
    <col min="41" max="41" width="0" style="2" hidden="1" customWidth="1"/>
    <col min="42" max="42" width="8.86328125" style="2" hidden="1" customWidth="1"/>
    <col min="43" max="43" width="0" style="2" hidden="1" customWidth="1"/>
    <col min="44" max="16384" width="8.86328125" style="2" hidden="1"/>
  </cols>
  <sheetData>
    <row r="1" spans="1:30" ht="14.25" x14ac:dyDescent="0.35">
      <c r="A1" s="175" t="s">
        <v>45</v>
      </c>
      <c r="B1" s="175"/>
      <c r="C1" s="6"/>
    </row>
    <row r="2" spans="1:30" ht="14.45" customHeight="1" x14ac:dyDescent="0.4">
      <c r="A2" s="176" t="s">
        <v>159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  <c r="W2" s="176"/>
      <c r="X2" s="176"/>
      <c r="Y2" s="176"/>
      <c r="Z2" s="176"/>
      <c r="AA2" s="176"/>
      <c r="AB2" s="2"/>
      <c r="AC2" s="2"/>
      <c r="AD2" s="2"/>
    </row>
    <row r="3" spans="1:30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ht="16.899999999999999" customHeight="1" x14ac:dyDescent="0.85">
      <c r="A4" s="177" t="s">
        <v>76</v>
      </c>
      <c r="B4" s="177"/>
      <c r="C4" s="29"/>
      <c r="D4" s="180" t="s">
        <v>160</v>
      </c>
      <c r="E4" s="180"/>
      <c r="F4" s="180"/>
      <c r="G4" s="180"/>
      <c r="H4" s="180"/>
      <c r="I4" s="180"/>
      <c r="J4" s="180"/>
      <c r="K4" s="180"/>
      <c r="L4" s="86"/>
      <c r="M4" s="180" t="s">
        <v>161</v>
      </c>
      <c r="N4" s="180"/>
      <c r="O4" s="180"/>
      <c r="P4" s="180"/>
      <c r="Q4" s="180"/>
      <c r="R4" s="180"/>
      <c r="S4" s="180"/>
      <c r="T4" s="87"/>
      <c r="U4" s="180" t="s">
        <v>162</v>
      </c>
      <c r="V4" s="180"/>
      <c r="W4" s="180"/>
      <c r="X4" s="180"/>
      <c r="Y4" s="180"/>
      <c r="Z4" s="180"/>
      <c r="AA4" s="180"/>
      <c r="AB4" s="2"/>
      <c r="AC4" s="2"/>
      <c r="AD4" s="2"/>
    </row>
    <row r="5" spans="1:30" ht="16.5" x14ac:dyDescent="0.85">
      <c r="A5" s="173"/>
      <c r="B5" s="173"/>
      <c r="C5" s="32"/>
      <c r="D5" s="181" t="s">
        <v>62</v>
      </c>
      <c r="E5" s="181"/>
      <c r="F5" s="181"/>
      <c r="G5" s="181"/>
      <c r="H5" s="31"/>
      <c r="I5" s="181" t="s">
        <v>67</v>
      </c>
      <c r="J5" s="181"/>
      <c r="K5" s="66"/>
      <c r="L5" s="31"/>
      <c r="M5" s="181" t="s">
        <v>62</v>
      </c>
      <c r="N5" s="181"/>
      <c r="O5" s="181"/>
      <c r="P5" s="181"/>
      <c r="Q5" s="31"/>
      <c r="R5" s="2"/>
      <c r="S5" s="66"/>
      <c r="T5" s="2"/>
      <c r="U5" s="181" t="s">
        <v>62</v>
      </c>
      <c r="V5" s="181"/>
      <c r="W5" s="181"/>
      <c r="X5" s="181"/>
      <c r="Y5" s="181"/>
      <c r="Z5" s="31"/>
      <c r="AA5" s="179" t="s">
        <v>163</v>
      </c>
      <c r="AB5" s="2"/>
      <c r="AC5" s="2"/>
      <c r="AD5" s="2"/>
    </row>
    <row r="6" spans="1:30" ht="49.5" x14ac:dyDescent="0.85">
      <c r="A6" s="173"/>
      <c r="B6" s="173"/>
      <c r="C6" s="32"/>
      <c r="D6" s="32" t="s">
        <v>164</v>
      </c>
      <c r="E6" s="32" t="s">
        <v>63</v>
      </c>
      <c r="F6" s="71" t="s">
        <v>64</v>
      </c>
      <c r="G6" s="32" t="s">
        <v>65</v>
      </c>
      <c r="H6" s="32"/>
      <c r="I6" s="32" t="s">
        <v>165</v>
      </c>
      <c r="J6" s="32" t="s">
        <v>166</v>
      </c>
      <c r="K6" s="66" t="s">
        <v>167</v>
      </c>
      <c r="L6" s="32"/>
      <c r="M6" s="32" t="s">
        <v>168</v>
      </c>
      <c r="N6" s="32" t="s">
        <v>63</v>
      </c>
      <c r="O6" s="71" t="s">
        <v>64</v>
      </c>
      <c r="P6" s="32" t="s">
        <v>65</v>
      </c>
      <c r="Q6" s="32"/>
      <c r="R6" s="32" t="s">
        <v>155</v>
      </c>
      <c r="S6" s="66" t="s">
        <v>150</v>
      </c>
      <c r="T6" s="2"/>
      <c r="U6" s="32" t="s">
        <v>168</v>
      </c>
      <c r="V6" s="32" t="s">
        <v>63</v>
      </c>
      <c r="W6" s="71" t="s">
        <v>64</v>
      </c>
      <c r="X6" s="32" t="s">
        <v>65</v>
      </c>
      <c r="Y6" s="66" t="s">
        <v>169</v>
      </c>
      <c r="Z6" s="72"/>
      <c r="AA6" s="179"/>
      <c r="AB6" s="2"/>
      <c r="AC6" s="2"/>
      <c r="AD6" s="2"/>
    </row>
    <row r="7" spans="1:30" ht="13.15" customHeight="1" x14ac:dyDescent="0.4">
      <c r="A7" s="8" t="s">
        <v>91</v>
      </c>
      <c r="B7" s="8"/>
      <c r="C7" s="8"/>
      <c r="D7" s="88"/>
      <c r="E7" s="88"/>
      <c r="F7" s="88"/>
      <c r="G7" s="88"/>
      <c r="H7" s="88"/>
      <c r="I7" s="88"/>
      <c r="J7" s="88"/>
      <c r="K7" s="89"/>
      <c r="L7" s="88"/>
      <c r="M7" s="90"/>
      <c r="N7" s="90"/>
      <c r="O7" s="63"/>
      <c r="P7" s="90"/>
      <c r="Q7" s="88"/>
      <c r="R7" s="90"/>
      <c r="S7" s="91"/>
      <c r="Y7" s="89"/>
    </row>
    <row r="8" spans="1:30" s="8" customFormat="1" ht="13.15" x14ac:dyDescent="0.4">
      <c r="A8" s="2"/>
      <c r="B8" s="45" t="s">
        <v>36</v>
      </c>
      <c r="C8" s="46"/>
      <c r="D8" s="88">
        <v>2440</v>
      </c>
      <c r="E8" s="88">
        <v>710</v>
      </c>
      <c r="F8" s="88">
        <v>1150</v>
      </c>
      <c r="G8" s="88">
        <v>360</v>
      </c>
      <c r="H8" s="88"/>
      <c r="I8" s="88">
        <v>1500</v>
      </c>
      <c r="J8" s="88">
        <v>180</v>
      </c>
      <c r="K8" s="89">
        <v>6160</v>
      </c>
      <c r="L8" s="88"/>
      <c r="M8" s="92">
        <v>0.1</v>
      </c>
      <c r="N8" s="92">
        <v>0.4</v>
      </c>
      <c r="O8" s="92">
        <v>12.5</v>
      </c>
      <c r="P8" s="92">
        <v>49.5</v>
      </c>
      <c r="Q8" s="88"/>
      <c r="R8" s="92">
        <v>10.5</v>
      </c>
      <c r="S8" s="93">
        <v>73</v>
      </c>
      <c r="T8" s="72"/>
      <c r="U8" s="88">
        <v>177</v>
      </c>
      <c r="V8" s="88">
        <v>141</v>
      </c>
      <c r="W8" s="88">
        <v>553</v>
      </c>
      <c r="X8" s="88">
        <v>1762</v>
      </c>
      <c r="Y8" s="89">
        <v>2634</v>
      </c>
      <c r="Z8" s="72"/>
      <c r="AA8" s="88">
        <v>1290</v>
      </c>
      <c r="AB8" s="72"/>
      <c r="AC8" s="72"/>
      <c r="AD8" s="72"/>
    </row>
    <row r="9" spans="1:30" s="8" customFormat="1" ht="13.15" x14ac:dyDescent="0.4">
      <c r="A9" s="2"/>
      <c r="B9" s="45" t="s">
        <v>92</v>
      </c>
      <c r="C9" s="46"/>
      <c r="D9" s="88">
        <v>2410</v>
      </c>
      <c r="E9" s="88">
        <v>700</v>
      </c>
      <c r="F9" s="88">
        <v>1130</v>
      </c>
      <c r="G9" s="88">
        <v>320</v>
      </c>
      <c r="H9" s="88"/>
      <c r="I9" s="88">
        <v>1540</v>
      </c>
      <c r="J9" s="88">
        <v>170</v>
      </c>
      <c r="K9" s="89">
        <v>6100</v>
      </c>
      <c r="L9" s="88"/>
      <c r="M9" s="92">
        <v>0.2</v>
      </c>
      <c r="N9" s="92">
        <v>0.4</v>
      </c>
      <c r="O9" s="92">
        <v>12.4</v>
      </c>
      <c r="P9" s="92">
        <v>43</v>
      </c>
      <c r="Q9" s="88"/>
      <c r="R9" s="92">
        <v>12.4</v>
      </c>
      <c r="S9" s="93">
        <v>68.400000000000006</v>
      </c>
      <c r="T9" s="72"/>
      <c r="U9" s="88">
        <v>178</v>
      </c>
      <c r="V9" s="88">
        <v>139</v>
      </c>
      <c r="W9" s="88">
        <v>542</v>
      </c>
      <c r="X9" s="88">
        <v>1244</v>
      </c>
      <c r="Y9" s="89">
        <v>2103</v>
      </c>
      <c r="Z9" s="72"/>
      <c r="AA9" s="88">
        <v>1428</v>
      </c>
      <c r="AB9" s="72"/>
      <c r="AC9" s="72"/>
      <c r="AD9" s="72"/>
    </row>
    <row r="10" spans="1:30" s="8" customFormat="1" ht="13.15" x14ac:dyDescent="0.4">
      <c r="A10" s="2"/>
      <c r="B10" s="45" t="s">
        <v>93</v>
      </c>
      <c r="C10" s="46"/>
      <c r="D10" s="88">
        <v>190</v>
      </c>
      <c r="E10" s="88">
        <v>30</v>
      </c>
      <c r="F10" s="88">
        <v>40</v>
      </c>
      <c r="G10" s="88">
        <v>10</v>
      </c>
      <c r="H10" s="88"/>
      <c r="I10" s="88">
        <v>60</v>
      </c>
      <c r="J10" s="88" t="s">
        <v>128</v>
      </c>
      <c r="K10" s="89">
        <v>340</v>
      </c>
      <c r="L10" s="88"/>
      <c r="M10" s="92" t="s">
        <v>128</v>
      </c>
      <c r="N10" s="92" t="s">
        <v>138</v>
      </c>
      <c r="O10" s="92">
        <v>0.5</v>
      </c>
      <c r="P10" s="92">
        <v>4.4000000000000004</v>
      </c>
      <c r="Q10" s="88"/>
      <c r="R10" s="92">
        <v>0.2</v>
      </c>
      <c r="S10" s="93">
        <v>5.0999999999999996</v>
      </c>
      <c r="T10" s="72"/>
      <c r="U10" s="88">
        <v>15</v>
      </c>
      <c r="V10" s="88">
        <v>7</v>
      </c>
      <c r="W10" s="88">
        <v>20</v>
      </c>
      <c r="X10" s="88">
        <v>85</v>
      </c>
      <c r="Y10" s="89">
        <v>126</v>
      </c>
      <c r="Z10" s="72"/>
      <c r="AA10" s="88">
        <v>29</v>
      </c>
      <c r="AB10" s="72"/>
      <c r="AC10" s="72"/>
      <c r="AD10" s="72"/>
    </row>
    <row r="11" spans="1:30" ht="26.45" customHeight="1" x14ac:dyDescent="0.4">
      <c r="A11" s="8" t="s">
        <v>94</v>
      </c>
      <c r="B11" s="8"/>
      <c r="C11" s="46"/>
      <c r="D11" s="88"/>
      <c r="E11" s="88"/>
      <c r="F11" s="88"/>
      <c r="G11" s="88"/>
      <c r="H11" s="88"/>
      <c r="I11" s="88"/>
      <c r="J11" s="88"/>
      <c r="K11" s="89"/>
      <c r="L11" s="88"/>
      <c r="M11" s="63"/>
      <c r="N11" s="63"/>
      <c r="O11" s="63"/>
      <c r="P11" s="63"/>
      <c r="Q11" s="88"/>
      <c r="R11" s="63"/>
      <c r="S11" s="94"/>
      <c r="Y11" s="89"/>
    </row>
    <row r="12" spans="1:30" x14ac:dyDescent="0.35">
      <c r="A12" s="2"/>
      <c r="B12" s="45" t="s">
        <v>95</v>
      </c>
      <c r="C12" s="46"/>
      <c r="D12" s="88">
        <v>590</v>
      </c>
      <c r="E12" s="88">
        <v>170</v>
      </c>
      <c r="F12" s="88">
        <v>240</v>
      </c>
      <c r="G12" s="88">
        <v>80</v>
      </c>
      <c r="H12" s="88"/>
      <c r="I12" s="88">
        <v>350</v>
      </c>
      <c r="J12" s="88">
        <v>50</v>
      </c>
      <c r="K12" s="89">
        <v>1430</v>
      </c>
      <c r="L12" s="88"/>
      <c r="M12" s="92" t="s">
        <v>138</v>
      </c>
      <c r="N12" s="92">
        <v>0.1</v>
      </c>
      <c r="O12" s="92">
        <v>2.7</v>
      </c>
      <c r="P12" s="92">
        <v>10</v>
      </c>
      <c r="Q12" s="88"/>
      <c r="R12" s="92">
        <v>2.6</v>
      </c>
      <c r="S12" s="93">
        <v>15.4</v>
      </c>
      <c r="U12" s="88">
        <v>42</v>
      </c>
      <c r="V12" s="88">
        <v>34</v>
      </c>
      <c r="W12" s="88">
        <v>118</v>
      </c>
      <c r="X12" s="88">
        <v>327</v>
      </c>
      <c r="Y12" s="89">
        <v>522</v>
      </c>
      <c r="AA12" s="88">
        <v>255</v>
      </c>
    </row>
    <row r="13" spans="1:30" x14ac:dyDescent="0.35">
      <c r="A13" s="2"/>
      <c r="B13" s="45" t="s">
        <v>96</v>
      </c>
      <c r="C13" s="46"/>
      <c r="D13" s="88">
        <v>600</v>
      </c>
      <c r="E13" s="88">
        <v>160</v>
      </c>
      <c r="F13" s="88">
        <v>280</v>
      </c>
      <c r="G13" s="88">
        <v>80</v>
      </c>
      <c r="H13" s="88"/>
      <c r="I13" s="88">
        <v>370</v>
      </c>
      <c r="J13" s="88">
        <v>40</v>
      </c>
      <c r="K13" s="89">
        <v>1490</v>
      </c>
      <c r="L13" s="88"/>
      <c r="M13" s="92" t="s">
        <v>138</v>
      </c>
      <c r="N13" s="92">
        <v>0.1</v>
      </c>
      <c r="O13" s="92">
        <v>3.1</v>
      </c>
      <c r="P13" s="92">
        <v>11.5</v>
      </c>
      <c r="Q13" s="88"/>
      <c r="R13" s="92">
        <v>3</v>
      </c>
      <c r="S13" s="93">
        <v>17.7</v>
      </c>
      <c r="U13" s="88">
        <v>44</v>
      </c>
      <c r="V13" s="88">
        <v>33</v>
      </c>
      <c r="W13" s="88">
        <v>129</v>
      </c>
      <c r="X13" s="88">
        <v>486</v>
      </c>
      <c r="Y13" s="89">
        <v>692</v>
      </c>
      <c r="AA13" s="88">
        <v>388</v>
      </c>
    </row>
    <row r="14" spans="1:30" x14ac:dyDescent="0.35">
      <c r="A14" s="2"/>
      <c r="B14" s="45" t="s">
        <v>97</v>
      </c>
      <c r="C14" s="46"/>
      <c r="D14" s="88">
        <v>660</v>
      </c>
      <c r="E14" s="88">
        <v>200</v>
      </c>
      <c r="F14" s="88">
        <v>340</v>
      </c>
      <c r="G14" s="88">
        <v>100</v>
      </c>
      <c r="H14" s="88"/>
      <c r="I14" s="88">
        <v>390</v>
      </c>
      <c r="J14" s="88">
        <v>60</v>
      </c>
      <c r="K14" s="89">
        <v>1690</v>
      </c>
      <c r="L14" s="88"/>
      <c r="M14" s="92" t="s">
        <v>138</v>
      </c>
      <c r="N14" s="92">
        <v>0.1</v>
      </c>
      <c r="O14" s="92">
        <v>3.7</v>
      </c>
      <c r="P14" s="92">
        <v>13.7</v>
      </c>
      <c r="Q14" s="88"/>
      <c r="R14" s="92">
        <v>2.1</v>
      </c>
      <c r="S14" s="93">
        <v>19.600000000000001</v>
      </c>
      <c r="U14" s="88">
        <v>49</v>
      </c>
      <c r="V14" s="88">
        <v>39</v>
      </c>
      <c r="W14" s="88">
        <v>161</v>
      </c>
      <c r="X14" s="88">
        <v>411</v>
      </c>
      <c r="Y14" s="89">
        <v>659</v>
      </c>
      <c r="AA14" s="88">
        <v>319</v>
      </c>
    </row>
    <row r="15" spans="1:30" x14ac:dyDescent="0.35">
      <c r="A15" s="2"/>
      <c r="B15" s="45" t="s">
        <v>98</v>
      </c>
      <c r="C15" s="46"/>
      <c r="D15" s="88">
        <v>580</v>
      </c>
      <c r="E15" s="88">
        <v>180</v>
      </c>
      <c r="F15" s="88">
        <v>290</v>
      </c>
      <c r="G15" s="88">
        <v>110</v>
      </c>
      <c r="H15" s="88"/>
      <c r="I15" s="88">
        <v>400</v>
      </c>
      <c r="J15" s="88">
        <v>30</v>
      </c>
      <c r="K15" s="89">
        <v>1560</v>
      </c>
      <c r="L15" s="88"/>
      <c r="M15" s="92" t="s">
        <v>138</v>
      </c>
      <c r="N15" s="92">
        <v>0.1</v>
      </c>
      <c r="O15" s="92">
        <v>3</v>
      </c>
      <c r="P15" s="92">
        <v>14.4</v>
      </c>
      <c r="Q15" s="88"/>
      <c r="R15" s="92">
        <v>2.8</v>
      </c>
      <c r="S15" s="93">
        <v>20.3</v>
      </c>
      <c r="U15" s="88">
        <v>43</v>
      </c>
      <c r="V15" s="88">
        <v>35</v>
      </c>
      <c r="W15" s="88">
        <v>145</v>
      </c>
      <c r="X15" s="88">
        <v>538</v>
      </c>
      <c r="Y15" s="89">
        <v>761</v>
      </c>
      <c r="AA15" s="88">
        <v>328</v>
      </c>
    </row>
    <row r="16" spans="1:30" ht="26.45" customHeight="1" x14ac:dyDescent="0.35">
      <c r="A16" s="2"/>
      <c r="B16" s="45" t="s">
        <v>99</v>
      </c>
      <c r="C16" s="46"/>
      <c r="D16" s="88">
        <v>650</v>
      </c>
      <c r="E16" s="88">
        <v>190</v>
      </c>
      <c r="F16" s="88">
        <v>260</v>
      </c>
      <c r="G16" s="88">
        <v>60</v>
      </c>
      <c r="H16" s="88"/>
      <c r="I16" s="88">
        <v>350</v>
      </c>
      <c r="J16" s="88">
        <v>40</v>
      </c>
      <c r="K16" s="89">
        <v>1520</v>
      </c>
      <c r="L16" s="88"/>
      <c r="M16" s="92" t="s">
        <v>138</v>
      </c>
      <c r="N16" s="92">
        <v>0.1</v>
      </c>
      <c r="O16" s="92">
        <v>2.8</v>
      </c>
      <c r="P16" s="92">
        <v>6.7</v>
      </c>
      <c r="Q16" s="88"/>
      <c r="R16" s="92">
        <v>4.5999999999999996</v>
      </c>
      <c r="S16" s="93">
        <v>14.2</v>
      </c>
      <c r="U16" s="88">
        <v>46</v>
      </c>
      <c r="V16" s="88">
        <v>38</v>
      </c>
      <c r="W16" s="88">
        <v>121</v>
      </c>
      <c r="X16" s="88">
        <v>176</v>
      </c>
      <c r="Y16" s="89">
        <v>381</v>
      </c>
      <c r="AA16" s="88">
        <v>374</v>
      </c>
    </row>
    <row r="17" spans="1:30" x14ac:dyDescent="0.35">
      <c r="A17" s="2"/>
      <c r="B17" s="45" t="s">
        <v>100</v>
      </c>
      <c r="C17" s="46"/>
      <c r="D17" s="88">
        <v>550</v>
      </c>
      <c r="E17" s="88">
        <v>170</v>
      </c>
      <c r="F17" s="88">
        <v>300</v>
      </c>
      <c r="G17" s="88">
        <v>100</v>
      </c>
      <c r="H17" s="88"/>
      <c r="I17" s="88">
        <v>450</v>
      </c>
      <c r="J17" s="88">
        <v>30</v>
      </c>
      <c r="K17" s="89">
        <v>1560</v>
      </c>
      <c r="L17" s="88"/>
      <c r="M17" s="92" t="s">
        <v>138</v>
      </c>
      <c r="N17" s="92">
        <v>0.1</v>
      </c>
      <c r="O17" s="92">
        <v>3.3</v>
      </c>
      <c r="P17" s="92">
        <v>11.6</v>
      </c>
      <c r="Q17" s="88"/>
      <c r="R17" s="92">
        <v>2</v>
      </c>
      <c r="S17" s="93">
        <v>17.100000000000001</v>
      </c>
      <c r="U17" s="88">
        <v>41</v>
      </c>
      <c r="V17" s="88">
        <v>34</v>
      </c>
      <c r="W17" s="88">
        <v>144</v>
      </c>
      <c r="X17" s="88">
        <v>419</v>
      </c>
      <c r="Y17" s="89">
        <v>637</v>
      </c>
      <c r="AA17" s="88">
        <v>418</v>
      </c>
    </row>
    <row r="18" spans="1:30" x14ac:dyDescent="0.35">
      <c r="A18" s="2"/>
      <c r="B18" s="45" t="s">
        <v>101</v>
      </c>
      <c r="C18" s="46"/>
      <c r="D18" s="88">
        <v>630</v>
      </c>
      <c r="E18" s="88">
        <v>160</v>
      </c>
      <c r="F18" s="88">
        <v>290</v>
      </c>
      <c r="G18" s="88">
        <v>100</v>
      </c>
      <c r="H18" s="88"/>
      <c r="I18" s="88">
        <v>350</v>
      </c>
      <c r="J18" s="88">
        <v>30</v>
      </c>
      <c r="K18" s="89">
        <v>1520</v>
      </c>
      <c r="L18" s="88"/>
      <c r="M18" s="92" t="s">
        <v>138</v>
      </c>
      <c r="N18" s="92">
        <v>0.1</v>
      </c>
      <c r="O18" s="92">
        <v>3.5</v>
      </c>
      <c r="P18" s="92">
        <v>13.7</v>
      </c>
      <c r="Q18" s="88"/>
      <c r="R18" s="92">
        <v>2.9</v>
      </c>
      <c r="S18" s="93">
        <v>20.2</v>
      </c>
      <c r="U18" s="88">
        <v>47</v>
      </c>
      <c r="V18" s="88">
        <v>31</v>
      </c>
      <c r="W18" s="88">
        <v>145</v>
      </c>
      <c r="X18" s="88">
        <v>406</v>
      </c>
      <c r="Y18" s="89">
        <v>629</v>
      </c>
      <c r="AA18" s="88">
        <v>345</v>
      </c>
    </row>
    <row r="19" spans="1:30" x14ac:dyDescent="0.35">
      <c r="A19" s="2"/>
      <c r="B19" s="45" t="s">
        <v>102</v>
      </c>
      <c r="C19" s="46"/>
      <c r="D19" s="88">
        <v>590</v>
      </c>
      <c r="E19" s="88">
        <v>180</v>
      </c>
      <c r="F19" s="88">
        <v>280</v>
      </c>
      <c r="G19" s="88">
        <v>60</v>
      </c>
      <c r="H19" s="88"/>
      <c r="I19" s="88">
        <v>390</v>
      </c>
      <c r="J19" s="88">
        <v>70</v>
      </c>
      <c r="K19" s="89">
        <v>1500</v>
      </c>
      <c r="L19" s="88"/>
      <c r="M19" s="92" t="s">
        <v>128</v>
      </c>
      <c r="N19" s="92">
        <v>0.1</v>
      </c>
      <c r="O19" s="92">
        <v>2.9</v>
      </c>
      <c r="P19" s="92">
        <v>11.1</v>
      </c>
      <c r="Q19" s="88"/>
      <c r="R19" s="92">
        <v>2.8</v>
      </c>
      <c r="S19" s="93">
        <v>16.899999999999999</v>
      </c>
      <c r="U19" s="88">
        <v>44</v>
      </c>
      <c r="V19" s="88">
        <v>36</v>
      </c>
      <c r="W19" s="88">
        <v>133</v>
      </c>
      <c r="X19" s="88">
        <v>243</v>
      </c>
      <c r="Y19" s="89">
        <v>456</v>
      </c>
      <c r="AA19" s="88">
        <v>290</v>
      </c>
    </row>
    <row r="20" spans="1:30" ht="26.45" customHeight="1" x14ac:dyDescent="0.4">
      <c r="A20" s="8" t="s">
        <v>103</v>
      </c>
      <c r="B20" s="8"/>
      <c r="C20" s="46"/>
      <c r="D20" s="88"/>
      <c r="E20" s="88"/>
      <c r="F20" s="88"/>
      <c r="G20" s="88"/>
      <c r="H20" s="88"/>
      <c r="I20" s="88"/>
      <c r="J20" s="88"/>
      <c r="K20" s="89"/>
      <c r="L20" s="88"/>
      <c r="M20" s="63"/>
      <c r="N20" s="63"/>
      <c r="O20" s="63"/>
      <c r="P20" s="63"/>
      <c r="Q20" s="88"/>
      <c r="R20" s="63"/>
      <c r="S20" s="94"/>
      <c r="Y20" s="89"/>
    </row>
    <row r="21" spans="1:30" ht="13.15" x14ac:dyDescent="0.4">
      <c r="A21" s="2"/>
      <c r="B21" s="51" t="s">
        <v>104</v>
      </c>
      <c r="C21" s="8"/>
      <c r="D21" s="88">
        <v>200</v>
      </c>
      <c r="E21" s="88">
        <v>60</v>
      </c>
      <c r="F21" s="88">
        <v>80</v>
      </c>
      <c r="G21" s="88">
        <v>30</v>
      </c>
      <c r="H21" s="88"/>
      <c r="I21" s="88">
        <v>120</v>
      </c>
      <c r="J21" s="88">
        <v>10</v>
      </c>
      <c r="K21" s="89">
        <v>490</v>
      </c>
      <c r="L21" s="88"/>
      <c r="M21" s="92" t="s">
        <v>138</v>
      </c>
      <c r="N21" s="92" t="s">
        <v>138</v>
      </c>
      <c r="O21" s="92">
        <v>1</v>
      </c>
      <c r="P21" s="92">
        <v>3.6</v>
      </c>
      <c r="Q21" s="88"/>
      <c r="R21" s="92" t="s">
        <v>128</v>
      </c>
      <c r="S21" s="93">
        <v>6</v>
      </c>
      <c r="U21" s="88">
        <v>15</v>
      </c>
      <c r="V21" s="88">
        <v>12</v>
      </c>
      <c r="W21" s="88">
        <v>42</v>
      </c>
      <c r="X21" s="88">
        <v>148</v>
      </c>
      <c r="Y21" s="89">
        <v>217</v>
      </c>
      <c r="AA21" s="88">
        <v>123</v>
      </c>
    </row>
    <row r="22" spans="1:30" x14ac:dyDescent="0.35">
      <c r="A22" s="2"/>
      <c r="B22" s="51" t="s">
        <v>69</v>
      </c>
      <c r="C22" s="46"/>
      <c r="D22" s="88">
        <v>200</v>
      </c>
      <c r="E22" s="88">
        <v>50</v>
      </c>
      <c r="F22" s="88">
        <v>80</v>
      </c>
      <c r="G22" s="88">
        <v>20</v>
      </c>
      <c r="H22" s="88"/>
      <c r="I22" s="88">
        <v>110</v>
      </c>
      <c r="J22" s="88">
        <v>20</v>
      </c>
      <c r="K22" s="89">
        <v>460</v>
      </c>
      <c r="L22" s="88"/>
      <c r="M22" s="92" t="s">
        <v>138</v>
      </c>
      <c r="N22" s="92" t="s">
        <v>138</v>
      </c>
      <c r="O22" s="92">
        <v>0.8</v>
      </c>
      <c r="P22" s="92">
        <v>2.1</v>
      </c>
      <c r="Q22" s="88"/>
      <c r="R22" s="92">
        <v>0.6</v>
      </c>
      <c r="S22" s="93">
        <v>3.6</v>
      </c>
      <c r="U22" s="88">
        <v>14</v>
      </c>
      <c r="V22" s="88">
        <v>10</v>
      </c>
      <c r="W22" s="88">
        <v>36</v>
      </c>
      <c r="X22" s="88">
        <v>64</v>
      </c>
      <c r="Y22" s="89">
        <v>124</v>
      </c>
      <c r="AA22" s="88">
        <v>66</v>
      </c>
    </row>
    <row r="23" spans="1:30" x14ac:dyDescent="0.35">
      <c r="A23" s="2"/>
      <c r="B23" s="51" t="s">
        <v>105</v>
      </c>
      <c r="C23" s="46"/>
      <c r="D23" s="88">
        <v>180</v>
      </c>
      <c r="E23" s="88">
        <v>60</v>
      </c>
      <c r="F23" s="88">
        <v>80</v>
      </c>
      <c r="G23" s="88">
        <v>40</v>
      </c>
      <c r="H23" s="88"/>
      <c r="I23" s="88">
        <v>120</v>
      </c>
      <c r="J23" s="88">
        <v>10</v>
      </c>
      <c r="K23" s="89">
        <v>480</v>
      </c>
      <c r="L23" s="88"/>
      <c r="M23" s="92" t="s">
        <v>138</v>
      </c>
      <c r="N23" s="92" t="s">
        <v>138</v>
      </c>
      <c r="O23" s="92">
        <v>0.9</v>
      </c>
      <c r="P23" s="92">
        <v>4.2</v>
      </c>
      <c r="Q23" s="88"/>
      <c r="R23" s="92">
        <v>0.7</v>
      </c>
      <c r="S23" s="93">
        <v>5.8</v>
      </c>
      <c r="U23" s="88">
        <v>13</v>
      </c>
      <c r="V23" s="88">
        <v>12</v>
      </c>
      <c r="W23" s="88">
        <v>40</v>
      </c>
      <c r="X23" s="88">
        <v>115</v>
      </c>
      <c r="Y23" s="89">
        <v>180</v>
      </c>
      <c r="AA23" s="88">
        <v>66</v>
      </c>
    </row>
    <row r="24" spans="1:30" x14ac:dyDescent="0.35">
      <c r="A24" s="2"/>
      <c r="B24" s="51" t="s">
        <v>106</v>
      </c>
      <c r="C24" s="46"/>
      <c r="D24" s="88">
        <v>210</v>
      </c>
      <c r="E24" s="88">
        <v>60</v>
      </c>
      <c r="F24" s="88">
        <v>80</v>
      </c>
      <c r="G24" s="88">
        <v>30</v>
      </c>
      <c r="H24" s="88"/>
      <c r="I24" s="88">
        <v>110</v>
      </c>
      <c r="J24" s="88">
        <v>20</v>
      </c>
      <c r="K24" s="89">
        <v>490</v>
      </c>
      <c r="L24" s="88"/>
      <c r="M24" s="92" t="s">
        <v>138</v>
      </c>
      <c r="N24" s="92" t="s">
        <v>138</v>
      </c>
      <c r="O24" s="92">
        <v>1</v>
      </c>
      <c r="P24" s="92">
        <v>5.7</v>
      </c>
      <c r="Q24" s="88"/>
      <c r="R24" s="92">
        <v>1.3</v>
      </c>
      <c r="S24" s="93">
        <v>8</v>
      </c>
      <c r="U24" s="88">
        <v>15</v>
      </c>
      <c r="V24" s="88">
        <v>12</v>
      </c>
      <c r="W24" s="88">
        <v>39</v>
      </c>
      <c r="X24" s="88">
        <v>265</v>
      </c>
      <c r="Y24" s="89">
        <v>332</v>
      </c>
      <c r="AA24" s="88">
        <v>98</v>
      </c>
    </row>
    <row r="25" spans="1:30" x14ac:dyDescent="0.35">
      <c r="A25" s="2"/>
      <c r="B25" s="51" t="s">
        <v>107</v>
      </c>
      <c r="C25" s="46"/>
      <c r="D25" s="88">
        <v>230</v>
      </c>
      <c r="E25" s="88">
        <v>50</v>
      </c>
      <c r="F25" s="88">
        <v>110</v>
      </c>
      <c r="G25" s="88">
        <v>30</v>
      </c>
      <c r="H25" s="88"/>
      <c r="I25" s="88">
        <v>110</v>
      </c>
      <c r="J25" s="88">
        <v>10</v>
      </c>
      <c r="K25" s="89">
        <v>530</v>
      </c>
      <c r="L25" s="88"/>
      <c r="M25" s="92" t="s">
        <v>138</v>
      </c>
      <c r="N25" s="92" t="s">
        <v>138</v>
      </c>
      <c r="O25" s="92">
        <v>1.3</v>
      </c>
      <c r="P25" s="92">
        <v>2.2000000000000002</v>
      </c>
      <c r="Q25" s="88"/>
      <c r="R25" s="92">
        <v>0.2</v>
      </c>
      <c r="S25" s="93">
        <v>3.8</v>
      </c>
      <c r="U25" s="88">
        <v>16</v>
      </c>
      <c r="V25" s="88">
        <v>10</v>
      </c>
      <c r="W25" s="88">
        <v>53</v>
      </c>
      <c r="X25" s="88">
        <v>112</v>
      </c>
      <c r="Y25" s="89">
        <v>191</v>
      </c>
      <c r="AA25" s="88">
        <v>59</v>
      </c>
    </row>
    <row r="26" spans="1:30" s="8" customFormat="1" ht="13.15" x14ac:dyDescent="0.4">
      <c r="A26" s="2"/>
      <c r="B26" s="51" t="s">
        <v>108</v>
      </c>
      <c r="C26" s="46"/>
      <c r="D26" s="88">
        <v>170</v>
      </c>
      <c r="E26" s="88">
        <v>50</v>
      </c>
      <c r="F26" s="88">
        <v>80</v>
      </c>
      <c r="G26" s="88">
        <v>20</v>
      </c>
      <c r="H26" s="88"/>
      <c r="I26" s="88">
        <v>150</v>
      </c>
      <c r="J26" s="88">
        <v>10</v>
      </c>
      <c r="K26" s="89">
        <v>470</v>
      </c>
      <c r="L26" s="88"/>
      <c r="M26" s="92" t="s">
        <v>138</v>
      </c>
      <c r="N26" s="92" t="s">
        <v>138</v>
      </c>
      <c r="O26" s="92">
        <v>0.8</v>
      </c>
      <c r="P26" s="92">
        <v>3.5</v>
      </c>
      <c r="Q26" s="88"/>
      <c r="R26" s="92">
        <v>1.5</v>
      </c>
      <c r="S26" s="93">
        <v>5.9</v>
      </c>
      <c r="T26" s="72"/>
      <c r="U26" s="88">
        <v>13</v>
      </c>
      <c r="V26" s="88">
        <v>11</v>
      </c>
      <c r="W26" s="88">
        <v>37</v>
      </c>
      <c r="X26" s="88">
        <v>109</v>
      </c>
      <c r="Y26" s="89">
        <v>170</v>
      </c>
      <c r="Z26" s="72"/>
      <c r="AA26" s="88">
        <v>231</v>
      </c>
      <c r="AB26" s="28"/>
      <c r="AC26" s="72"/>
      <c r="AD26" s="72"/>
    </row>
    <row r="27" spans="1:30" x14ac:dyDescent="0.35">
      <c r="A27" s="2"/>
      <c r="B27" s="51" t="s">
        <v>109</v>
      </c>
      <c r="C27" s="46"/>
      <c r="D27" s="88">
        <v>250</v>
      </c>
      <c r="E27" s="88">
        <v>70</v>
      </c>
      <c r="F27" s="88">
        <v>120</v>
      </c>
      <c r="G27" s="88">
        <v>30</v>
      </c>
      <c r="H27" s="88"/>
      <c r="I27" s="88">
        <v>140</v>
      </c>
      <c r="J27" s="88">
        <v>40</v>
      </c>
      <c r="K27" s="89">
        <v>600</v>
      </c>
      <c r="L27" s="88"/>
      <c r="M27" s="92" t="s">
        <v>138</v>
      </c>
      <c r="N27" s="92" t="s">
        <v>138</v>
      </c>
      <c r="O27" s="92">
        <v>1.3</v>
      </c>
      <c r="P27" s="92">
        <v>4</v>
      </c>
      <c r="Q27" s="88"/>
      <c r="R27" s="92">
        <v>1.2</v>
      </c>
      <c r="S27" s="93">
        <v>6.6</v>
      </c>
      <c r="U27" s="88">
        <v>18</v>
      </c>
      <c r="V27" s="88">
        <v>14</v>
      </c>
      <c r="W27" s="88">
        <v>58</v>
      </c>
      <c r="X27" s="88">
        <v>131</v>
      </c>
      <c r="Y27" s="89">
        <v>221</v>
      </c>
      <c r="AA27" s="88">
        <v>112</v>
      </c>
    </row>
    <row r="28" spans="1:30" x14ac:dyDescent="0.35">
      <c r="A28" s="2"/>
      <c r="B28" s="51" t="s">
        <v>110</v>
      </c>
      <c r="C28" s="46"/>
      <c r="D28" s="88">
        <v>200</v>
      </c>
      <c r="E28" s="88">
        <v>70</v>
      </c>
      <c r="F28" s="88">
        <v>110</v>
      </c>
      <c r="G28" s="88">
        <v>30</v>
      </c>
      <c r="H28" s="88"/>
      <c r="I28" s="88">
        <v>150</v>
      </c>
      <c r="J28" s="88">
        <v>10</v>
      </c>
      <c r="K28" s="89">
        <v>550</v>
      </c>
      <c r="L28" s="88"/>
      <c r="M28" s="92" t="s">
        <v>138</v>
      </c>
      <c r="N28" s="92" t="s">
        <v>138</v>
      </c>
      <c r="O28" s="92">
        <v>1.2</v>
      </c>
      <c r="P28" s="92">
        <v>4.0999999999999996</v>
      </c>
      <c r="Q28" s="88"/>
      <c r="R28" s="92">
        <v>0.2</v>
      </c>
      <c r="S28" s="93">
        <v>5.6</v>
      </c>
      <c r="T28" s="2"/>
      <c r="U28" s="88">
        <v>16</v>
      </c>
      <c r="V28" s="88">
        <v>13</v>
      </c>
      <c r="W28" s="88">
        <v>52</v>
      </c>
      <c r="X28" s="88">
        <v>96</v>
      </c>
      <c r="Y28" s="89">
        <v>177</v>
      </c>
      <c r="Z28" s="2"/>
      <c r="AA28" s="88">
        <v>113</v>
      </c>
      <c r="AC28" s="2"/>
      <c r="AD28" s="2"/>
    </row>
    <row r="29" spans="1:30" x14ac:dyDescent="0.35">
      <c r="A29" s="2"/>
      <c r="B29" s="51" t="s">
        <v>111</v>
      </c>
      <c r="C29" s="46"/>
      <c r="D29" s="88">
        <v>220</v>
      </c>
      <c r="E29" s="88">
        <v>60</v>
      </c>
      <c r="F29" s="88">
        <v>110</v>
      </c>
      <c r="G29" s="88">
        <v>40</v>
      </c>
      <c r="H29" s="88"/>
      <c r="I29" s="88">
        <v>110</v>
      </c>
      <c r="J29" s="88">
        <v>20</v>
      </c>
      <c r="K29" s="89">
        <v>530</v>
      </c>
      <c r="L29" s="88"/>
      <c r="M29" s="92" t="s">
        <v>128</v>
      </c>
      <c r="N29" s="92" t="s">
        <v>138</v>
      </c>
      <c r="O29" s="92">
        <v>1.1000000000000001</v>
      </c>
      <c r="P29" s="92">
        <v>5.6</v>
      </c>
      <c r="Q29" s="88"/>
      <c r="R29" s="92">
        <v>0.6</v>
      </c>
      <c r="S29" s="93">
        <v>7.5</v>
      </c>
      <c r="T29" s="2"/>
      <c r="U29" s="88">
        <v>14</v>
      </c>
      <c r="V29" s="88">
        <v>12</v>
      </c>
      <c r="W29" s="88">
        <v>51</v>
      </c>
      <c r="X29" s="88">
        <v>184</v>
      </c>
      <c r="Y29" s="89">
        <v>261</v>
      </c>
      <c r="Z29" s="2"/>
      <c r="AA29" s="88">
        <v>94</v>
      </c>
      <c r="AC29" s="2"/>
      <c r="AD29" s="2"/>
    </row>
    <row r="30" spans="1:30" x14ac:dyDescent="0.35">
      <c r="A30" s="2"/>
      <c r="B30" s="51" t="s">
        <v>112</v>
      </c>
      <c r="C30" s="46"/>
      <c r="D30" s="88">
        <v>170</v>
      </c>
      <c r="E30" s="88">
        <v>50</v>
      </c>
      <c r="F30" s="88">
        <v>80</v>
      </c>
      <c r="G30" s="88">
        <v>30</v>
      </c>
      <c r="H30" s="88"/>
      <c r="I30" s="88">
        <v>110</v>
      </c>
      <c r="J30" s="88">
        <v>10</v>
      </c>
      <c r="K30" s="89">
        <v>440</v>
      </c>
      <c r="L30" s="88"/>
      <c r="M30" s="92" t="s">
        <v>128</v>
      </c>
      <c r="N30" s="92" t="s">
        <v>138</v>
      </c>
      <c r="O30" s="92">
        <v>0.9</v>
      </c>
      <c r="P30" s="92">
        <v>5.5</v>
      </c>
      <c r="Q30" s="88"/>
      <c r="R30" s="92">
        <v>0.4</v>
      </c>
      <c r="S30" s="93">
        <v>6.9</v>
      </c>
      <c r="T30" s="2"/>
      <c r="U30" s="88">
        <v>13</v>
      </c>
      <c r="V30" s="88">
        <v>11</v>
      </c>
      <c r="W30" s="88">
        <v>39</v>
      </c>
      <c r="X30" s="88">
        <v>147</v>
      </c>
      <c r="Y30" s="89">
        <v>209</v>
      </c>
      <c r="Z30" s="2"/>
      <c r="AA30" s="88">
        <v>50</v>
      </c>
      <c r="AC30" s="2"/>
      <c r="AD30" s="2"/>
    </row>
    <row r="31" spans="1:30" x14ac:dyDescent="0.35">
      <c r="A31" s="2"/>
      <c r="B31" s="51" t="s">
        <v>113</v>
      </c>
      <c r="C31" s="46"/>
      <c r="D31" s="88">
        <v>160</v>
      </c>
      <c r="E31" s="88">
        <v>60</v>
      </c>
      <c r="F31" s="88">
        <v>80</v>
      </c>
      <c r="G31" s="88">
        <v>30</v>
      </c>
      <c r="H31" s="88"/>
      <c r="I31" s="88">
        <v>130</v>
      </c>
      <c r="J31" s="88">
        <v>10</v>
      </c>
      <c r="K31" s="89">
        <v>460</v>
      </c>
      <c r="L31" s="88"/>
      <c r="M31" s="92" t="s">
        <v>138</v>
      </c>
      <c r="N31" s="92" t="s">
        <v>138</v>
      </c>
      <c r="O31" s="92">
        <v>0.8</v>
      </c>
      <c r="P31" s="92">
        <v>3.2</v>
      </c>
      <c r="Q31" s="88"/>
      <c r="R31" s="92">
        <v>1.4</v>
      </c>
      <c r="S31" s="93">
        <v>5.4</v>
      </c>
      <c r="T31" s="2"/>
      <c r="U31" s="88">
        <v>12</v>
      </c>
      <c r="V31" s="88">
        <v>11</v>
      </c>
      <c r="W31" s="88">
        <v>39</v>
      </c>
      <c r="X31" s="88">
        <v>99</v>
      </c>
      <c r="Y31" s="89">
        <v>161</v>
      </c>
      <c r="Z31" s="2"/>
      <c r="AA31" s="88">
        <v>127</v>
      </c>
      <c r="AC31" s="2"/>
      <c r="AD31" s="2"/>
    </row>
    <row r="32" spans="1:30" x14ac:dyDescent="0.35">
      <c r="A32" s="2"/>
      <c r="B32" s="51" t="s">
        <v>114</v>
      </c>
      <c r="C32" s="46"/>
      <c r="D32" s="88">
        <v>250</v>
      </c>
      <c r="E32" s="88">
        <v>70</v>
      </c>
      <c r="F32" s="88">
        <v>140</v>
      </c>
      <c r="G32" s="88">
        <v>50</v>
      </c>
      <c r="H32" s="88"/>
      <c r="I32" s="88">
        <v>160</v>
      </c>
      <c r="J32" s="88">
        <v>10</v>
      </c>
      <c r="K32" s="89">
        <v>660</v>
      </c>
      <c r="L32" s="88"/>
      <c r="M32" s="92" t="s">
        <v>138</v>
      </c>
      <c r="N32" s="92" t="s">
        <v>138</v>
      </c>
      <c r="O32" s="92">
        <v>1.3</v>
      </c>
      <c r="P32" s="92">
        <v>5.7</v>
      </c>
      <c r="Q32" s="88"/>
      <c r="R32" s="92">
        <v>1</v>
      </c>
      <c r="S32" s="93">
        <v>8.1</v>
      </c>
      <c r="T32" s="2"/>
      <c r="U32" s="88">
        <v>18</v>
      </c>
      <c r="V32" s="88">
        <v>14</v>
      </c>
      <c r="W32" s="88">
        <v>67</v>
      </c>
      <c r="X32" s="88">
        <v>293</v>
      </c>
      <c r="Y32" s="89">
        <v>391</v>
      </c>
      <c r="Z32" s="2"/>
      <c r="AA32" s="88">
        <v>151</v>
      </c>
      <c r="AC32" s="2"/>
      <c r="AD32" s="2"/>
    </row>
    <row r="33" spans="1:30" ht="26.45" customHeight="1" x14ac:dyDescent="0.35">
      <c r="A33" s="2"/>
      <c r="B33" s="51" t="s">
        <v>115</v>
      </c>
      <c r="C33" s="46"/>
      <c r="D33" s="88">
        <v>230</v>
      </c>
      <c r="E33" s="88">
        <v>70</v>
      </c>
      <c r="F33" s="88">
        <v>100</v>
      </c>
      <c r="G33" s="88">
        <v>20</v>
      </c>
      <c r="H33" s="88"/>
      <c r="I33" s="88">
        <v>110</v>
      </c>
      <c r="J33" s="88">
        <v>10</v>
      </c>
      <c r="K33" s="89">
        <v>530</v>
      </c>
      <c r="L33" s="88"/>
      <c r="M33" s="92" t="s">
        <v>138</v>
      </c>
      <c r="N33" s="92" t="s">
        <v>138</v>
      </c>
      <c r="O33" s="92">
        <v>1.1000000000000001</v>
      </c>
      <c r="P33" s="92">
        <v>1.2</v>
      </c>
      <c r="Q33" s="88"/>
      <c r="R33" s="92">
        <v>0.6</v>
      </c>
      <c r="S33" s="93">
        <v>2.9</v>
      </c>
      <c r="T33" s="2"/>
      <c r="U33" s="88">
        <v>17</v>
      </c>
      <c r="V33" s="88">
        <v>14</v>
      </c>
      <c r="W33" s="88">
        <v>47</v>
      </c>
      <c r="X33" s="88">
        <v>55</v>
      </c>
      <c r="Y33" s="89">
        <v>132</v>
      </c>
      <c r="Z33" s="2"/>
      <c r="AA33" s="88">
        <v>63</v>
      </c>
      <c r="AC33" s="2"/>
      <c r="AD33" s="2"/>
    </row>
    <row r="34" spans="1:30" x14ac:dyDescent="0.35">
      <c r="A34" s="2"/>
      <c r="B34" s="51" t="s">
        <v>70</v>
      </c>
      <c r="C34" s="46"/>
      <c r="D34" s="88">
        <v>220</v>
      </c>
      <c r="E34" s="88">
        <v>60</v>
      </c>
      <c r="F34" s="88">
        <v>80</v>
      </c>
      <c r="G34" s="88">
        <v>20</v>
      </c>
      <c r="H34" s="88"/>
      <c r="I34" s="88">
        <v>150</v>
      </c>
      <c r="J34" s="88">
        <v>10</v>
      </c>
      <c r="K34" s="89">
        <v>530</v>
      </c>
      <c r="L34" s="88"/>
      <c r="M34" s="92" t="s">
        <v>138</v>
      </c>
      <c r="N34" s="92" t="s">
        <v>138</v>
      </c>
      <c r="O34" s="92">
        <v>0.9</v>
      </c>
      <c r="P34" s="92">
        <v>3.1</v>
      </c>
      <c r="Q34" s="88"/>
      <c r="R34" s="92">
        <v>3.7</v>
      </c>
      <c r="S34" s="93">
        <v>7.8</v>
      </c>
      <c r="U34" s="88">
        <v>16</v>
      </c>
      <c r="V34" s="88">
        <v>11</v>
      </c>
      <c r="W34" s="88">
        <v>39</v>
      </c>
      <c r="X34" s="88">
        <v>62</v>
      </c>
      <c r="Y34" s="89">
        <v>128</v>
      </c>
      <c r="AA34" s="88">
        <v>269</v>
      </c>
      <c r="AC34" s="2"/>
      <c r="AD34" s="2"/>
    </row>
    <row r="35" spans="1:30" x14ac:dyDescent="0.35">
      <c r="A35" s="2"/>
      <c r="B35" s="51" t="s">
        <v>116</v>
      </c>
      <c r="C35" s="46"/>
      <c r="D35" s="88">
        <v>210</v>
      </c>
      <c r="E35" s="88">
        <v>70</v>
      </c>
      <c r="F35" s="88">
        <v>70</v>
      </c>
      <c r="G35" s="88">
        <v>20</v>
      </c>
      <c r="H35" s="88"/>
      <c r="I35" s="88">
        <v>90</v>
      </c>
      <c r="J35" s="88">
        <v>10</v>
      </c>
      <c r="K35" s="89">
        <v>460</v>
      </c>
      <c r="L35" s="88"/>
      <c r="M35" s="92" t="s">
        <v>138</v>
      </c>
      <c r="N35" s="92" t="s">
        <v>138</v>
      </c>
      <c r="O35" s="92">
        <v>0.8</v>
      </c>
      <c r="P35" s="92">
        <v>2.4</v>
      </c>
      <c r="Q35" s="88"/>
      <c r="R35" s="92">
        <v>0.3</v>
      </c>
      <c r="S35" s="93">
        <v>3.5</v>
      </c>
      <c r="T35" s="2"/>
      <c r="U35" s="88">
        <v>13</v>
      </c>
      <c r="V35" s="88">
        <v>13</v>
      </c>
      <c r="W35" s="88">
        <v>35</v>
      </c>
      <c r="X35" s="88">
        <v>60</v>
      </c>
      <c r="Y35" s="89">
        <v>121</v>
      </c>
      <c r="Z35" s="2"/>
      <c r="AA35" s="88">
        <v>42</v>
      </c>
      <c r="AC35" s="2"/>
      <c r="AD35" s="2"/>
    </row>
    <row r="36" spans="1:30" x14ac:dyDescent="0.35">
      <c r="A36" s="2"/>
      <c r="B36" s="51" t="s">
        <v>117</v>
      </c>
      <c r="C36" s="46"/>
      <c r="D36" s="88">
        <v>220</v>
      </c>
      <c r="E36" s="88">
        <v>60</v>
      </c>
      <c r="F36" s="88">
        <v>130</v>
      </c>
      <c r="G36" s="88">
        <v>30</v>
      </c>
      <c r="H36" s="88"/>
      <c r="I36" s="88">
        <v>160</v>
      </c>
      <c r="J36" s="88">
        <v>10</v>
      </c>
      <c r="K36" s="89">
        <v>590</v>
      </c>
      <c r="L36" s="88"/>
      <c r="M36" s="92" t="s">
        <v>138</v>
      </c>
      <c r="N36" s="92" t="s">
        <v>138</v>
      </c>
      <c r="O36" s="92">
        <v>1.4</v>
      </c>
      <c r="P36" s="92">
        <v>2.8</v>
      </c>
      <c r="Q36" s="88"/>
      <c r="R36" s="92">
        <v>0.8</v>
      </c>
      <c r="S36" s="93">
        <v>5</v>
      </c>
      <c r="T36" s="2"/>
      <c r="U36" s="88">
        <v>17</v>
      </c>
      <c r="V36" s="88">
        <v>12</v>
      </c>
      <c r="W36" s="88">
        <v>62</v>
      </c>
      <c r="X36" s="88">
        <v>103</v>
      </c>
      <c r="Y36" s="89">
        <v>194</v>
      </c>
      <c r="Z36" s="2"/>
      <c r="AA36" s="88">
        <v>138</v>
      </c>
      <c r="AC36" s="2"/>
      <c r="AD36" s="2"/>
    </row>
    <row r="37" spans="1:30" x14ac:dyDescent="0.35">
      <c r="A37" s="2"/>
      <c r="B37" s="51" t="s">
        <v>118</v>
      </c>
      <c r="C37" s="46"/>
      <c r="D37" s="88">
        <v>170</v>
      </c>
      <c r="E37" s="88">
        <v>50</v>
      </c>
      <c r="F37" s="88">
        <v>90</v>
      </c>
      <c r="G37" s="88">
        <v>30</v>
      </c>
      <c r="H37" s="88"/>
      <c r="I37" s="88">
        <v>140</v>
      </c>
      <c r="J37" s="88">
        <v>10</v>
      </c>
      <c r="K37" s="89">
        <v>480</v>
      </c>
      <c r="L37" s="88"/>
      <c r="M37" s="92" t="s">
        <v>138</v>
      </c>
      <c r="N37" s="92" t="s">
        <v>138</v>
      </c>
      <c r="O37" s="92">
        <v>1</v>
      </c>
      <c r="P37" s="92">
        <v>2.4</v>
      </c>
      <c r="Q37" s="88"/>
      <c r="R37" s="92">
        <v>0.4</v>
      </c>
      <c r="S37" s="93">
        <v>3.8</v>
      </c>
      <c r="T37" s="2"/>
      <c r="U37" s="88">
        <v>12</v>
      </c>
      <c r="V37" s="88">
        <v>10</v>
      </c>
      <c r="W37" s="88">
        <v>43</v>
      </c>
      <c r="X37" s="88">
        <v>115</v>
      </c>
      <c r="Y37" s="89">
        <v>180</v>
      </c>
      <c r="Z37" s="2"/>
      <c r="AA37" s="88">
        <v>77</v>
      </c>
      <c r="AC37" s="2"/>
      <c r="AD37" s="2"/>
    </row>
    <row r="38" spans="1:30" x14ac:dyDescent="0.35">
      <c r="A38" s="2"/>
      <c r="B38" s="51" t="s">
        <v>119</v>
      </c>
      <c r="C38" s="46"/>
      <c r="D38" s="88">
        <v>170</v>
      </c>
      <c r="E38" s="88">
        <v>60</v>
      </c>
      <c r="F38" s="88">
        <v>80</v>
      </c>
      <c r="G38" s="88">
        <v>40</v>
      </c>
      <c r="H38" s="88"/>
      <c r="I38" s="88">
        <v>150</v>
      </c>
      <c r="J38" s="88">
        <v>10</v>
      </c>
      <c r="K38" s="89">
        <v>500</v>
      </c>
      <c r="L38" s="88"/>
      <c r="M38" s="92" t="s">
        <v>138</v>
      </c>
      <c r="N38" s="92" t="s">
        <v>138</v>
      </c>
      <c r="O38" s="92">
        <v>0.9</v>
      </c>
      <c r="P38" s="92">
        <v>6.4</v>
      </c>
      <c r="Q38" s="88"/>
      <c r="R38" s="92">
        <v>0.9</v>
      </c>
      <c r="S38" s="93">
        <v>8.3000000000000007</v>
      </c>
      <c r="T38" s="2"/>
      <c r="U38" s="88">
        <v>12</v>
      </c>
      <c r="V38" s="88">
        <v>13</v>
      </c>
      <c r="W38" s="88">
        <v>39</v>
      </c>
      <c r="X38" s="88">
        <v>200</v>
      </c>
      <c r="Y38" s="89">
        <v>263</v>
      </c>
      <c r="Z38" s="2"/>
      <c r="AA38" s="88">
        <v>203</v>
      </c>
      <c r="AC38" s="2"/>
      <c r="AD38" s="2"/>
    </row>
    <row r="39" spans="1:30" x14ac:dyDescent="0.35">
      <c r="A39" s="2"/>
      <c r="B39" s="51" t="s">
        <v>120</v>
      </c>
      <c r="C39" s="46"/>
      <c r="D39" s="88">
        <v>220</v>
      </c>
      <c r="E39" s="88">
        <v>60</v>
      </c>
      <c r="F39" s="88">
        <v>120</v>
      </c>
      <c r="G39" s="88">
        <v>30</v>
      </c>
      <c r="H39" s="88"/>
      <c r="I39" s="88">
        <v>110</v>
      </c>
      <c r="J39" s="88">
        <v>10</v>
      </c>
      <c r="K39" s="89">
        <v>530</v>
      </c>
      <c r="L39" s="88"/>
      <c r="M39" s="92" t="s">
        <v>138</v>
      </c>
      <c r="N39" s="92" t="s">
        <v>138</v>
      </c>
      <c r="O39" s="92">
        <v>1.4</v>
      </c>
      <c r="P39" s="92">
        <v>2.6</v>
      </c>
      <c r="Q39" s="88"/>
      <c r="R39" s="92">
        <v>0.4</v>
      </c>
      <c r="S39" s="93">
        <v>4.4000000000000004</v>
      </c>
      <c r="T39" s="2"/>
      <c r="U39" s="88">
        <v>16</v>
      </c>
      <c r="V39" s="88">
        <v>11</v>
      </c>
      <c r="W39" s="88">
        <v>55</v>
      </c>
      <c r="X39" s="88">
        <v>77</v>
      </c>
      <c r="Y39" s="89">
        <v>158</v>
      </c>
      <c r="Z39" s="2"/>
      <c r="AA39" s="88">
        <v>126</v>
      </c>
      <c r="AC39" s="2"/>
      <c r="AD39" s="2"/>
    </row>
    <row r="40" spans="1:30" x14ac:dyDescent="0.35">
      <c r="A40" s="2"/>
      <c r="B40" s="51" t="s">
        <v>121</v>
      </c>
      <c r="C40" s="46"/>
      <c r="D40" s="88">
        <v>210</v>
      </c>
      <c r="E40" s="88">
        <v>50</v>
      </c>
      <c r="F40" s="88">
        <v>80</v>
      </c>
      <c r="G40" s="88">
        <v>30</v>
      </c>
      <c r="H40" s="88"/>
      <c r="I40" s="88">
        <v>100</v>
      </c>
      <c r="J40" s="88">
        <v>10</v>
      </c>
      <c r="K40" s="89">
        <v>470</v>
      </c>
      <c r="L40" s="88"/>
      <c r="M40" s="92" t="s">
        <v>138</v>
      </c>
      <c r="N40" s="92" t="s">
        <v>138</v>
      </c>
      <c r="O40" s="92">
        <v>1.1000000000000001</v>
      </c>
      <c r="P40" s="92">
        <v>4.5999999999999996</v>
      </c>
      <c r="Q40" s="88"/>
      <c r="R40" s="92">
        <v>0.7</v>
      </c>
      <c r="S40" s="93">
        <v>6.4</v>
      </c>
      <c r="T40" s="2"/>
      <c r="U40" s="88">
        <v>17</v>
      </c>
      <c r="V40" s="88">
        <v>9</v>
      </c>
      <c r="W40" s="88">
        <v>42</v>
      </c>
      <c r="X40" s="88">
        <v>166</v>
      </c>
      <c r="Y40" s="89">
        <v>234</v>
      </c>
      <c r="Z40" s="2"/>
      <c r="AA40" s="88">
        <v>66</v>
      </c>
      <c r="AC40" s="2"/>
      <c r="AD40" s="2"/>
    </row>
    <row r="41" spans="1:30" x14ac:dyDescent="0.35">
      <c r="A41" s="2"/>
      <c r="B41" s="51" t="s">
        <v>122</v>
      </c>
      <c r="C41" s="46"/>
      <c r="D41" s="88">
        <v>200</v>
      </c>
      <c r="E41" s="88">
        <v>50</v>
      </c>
      <c r="F41" s="88">
        <v>90</v>
      </c>
      <c r="G41" s="88">
        <v>40</v>
      </c>
      <c r="H41" s="88"/>
      <c r="I41" s="88">
        <v>140</v>
      </c>
      <c r="J41" s="88">
        <v>10</v>
      </c>
      <c r="K41" s="89">
        <v>520</v>
      </c>
      <c r="L41" s="88"/>
      <c r="M41" s="92" t="s">
        <v>138</v>
      </c>
      <c r="N41" s="92" t="s">
        <v>138</v>
      </c>
      <c r="O41" s="92">
        <v>1.1000000000000001</v>
      </c>
      <c r="P41" s="92">
        <v>6.5</v>
      </c>
      <c r="Q41" s="88"/>
      <c r="R41" s="92">
        <v>1.9</v>
      </c>
      <c r="S41" s="93">
        <v>9.4</v>
      </c>
      <c r="T41" s="2"/>
      <c r="U41" s="88">
        <v>15</v>
      </c>
      <c r="V41" s="88">
        <v>10</v>
      </c>
      <c r="W41" s="88">
        <v>48</v>
      </c>
      <c r="X41" s="88">
        <v>163</v>
      </c>
      <c r="Y41" s="89">
        <v>237</v>
      </c>
      <c r="Z41" s="2"/>
      <c r="AA41" s="88">
        <v>153</v>
      </c>
      <c r="AC41" s="2"/>
      <c r="AD41" s="2"/>
    </row>
    <row r="42" spans="1:30" x14ac:dyDescent="0.35">
      <c r="A42" s="2"/>
      <c r="B42" s="51" t="s">
        <v>123</v>
      </c>
      <c r="C42" s="46"/>
      <c r="D42" s="88">
        <v>210</v>
      </c>
      <c r="E42" s="88">
        <v>50</v>
      </c>
      <c r="F42" s="88">
        <v>100</v>
      </c>
      <c r="G42" s="88">
        <v>20</v>
      </c>
      <c r="H42" s="88"/>
      <c r="I42" s="88">
        <v>150</v>
      </c>
      <c r="J42" s="88">
        <v>40</v>
      </c>
      <c r="K42" s="89">
        <v>530</v>
      </c>
      <c r="L42" s="88"/>
      <c r="M42" s="92" t="s">
        <v>138</v>
      </c>
      <c r="N42" s="92" t="s">
        <v>138</v>
      </c>
      <c r="O42" s="92">
        <v>1.2</v>
      </c>
      <c r="P42" s="92">
        <v>5</v>
      </c>
      <c r="Q42" s="88"/>
      <c r="R42" s="92">
        <v>1.3</v>
      </c>
      <c r="S42" s="93">
        <v>7.6</v>
      </c>
      <c r="T42" s="2"/>
      <c r="U42" s="88">
        <v>16</v>
      </c>
      <c r="V42" s="88">
        <v>9</v>
      </c>
      <c r="W42" s="88">
        <v>52</v>
      </c>
      <c r="X42" s="88">
        <v>109</v>
      </c>
      <c r="Y42" s="89">
        <v>186</v>
      </c>
      <c r="Z42" s="2"/>
      <c r="AA42" s="88">
        <v>105</v>
      </c>
      <c r="AC42" s="2"/>
      <c r="AD42" s="2"/>
    </row>
    <row r="43" spans="1:30" x14ac:dyDescent="0.35">
      <c r="A43" s="2"/>
      <c r="B43" s="51" t="s">
        <v>124</v>
      </c>
      <c r="C43" s="46"/>
      <c r="D43" s="88">
        <v>170</v>
      </c>
      <c r="E43" s="88">
        <v>60</v>
      </c>
      <c r="F43" s="88">
        <v>70</v>
      </c>
      <c r="G43" s="88">
        <v>20</v>
      </c>
      <c r="H43" s="88"/>
      <c r="I43" s="88">
        <v>110</v>
      </c>
      <c r="J43" s="88">
        <v>10</v>
      </c>
      <c r="K43" s="89">
        <v>430</v>
      </c>
      <c r="L43" s="88"/>
      <c r="M43" s="92" t="s">
        <v>128</v>
      </c>
      <c r="N43" s="92" t="s">
        <v>138</v>
      </c>
      <c r="O43" s="92">
        <v>0.7</v>
      </c>
      <c r="P43" s="92">
        <v>2.9</v>
      </c>
      <c r="Q43" s="88"/>
      <c r="R43" s="92">
        <v>0.3</v>
      </c>
      <c r="S43" s="93">
        <v>3.9</v>
      </c>
      <c r="T43" s="2"/>
      <c r="U43" s="88">
        <v>13</v>
      </c>
      <c r="V43" s="88">
        <v>11</v>
      </c>
      <c r="W43" s="88">
        <v>31</v>
      </c>
      <c r="X43" s="88">
        <v>71</v>
      </c>
      <c r="Y43" s="89">
        <v>127</v>
      </c>
      <c r="Z43" s="2"/>
      <c r="AA43" s="88">
        <v>78</v>
      </c>
      <c r="AC43" s="2"/>
      <c r="AD43" s="2"/>
    </row>
    <row r="44" spans="1:30" x14ac:dyDescent="0.35">
      <c r="A44" s="2"/>
      <c r="B44" s="51" t="s">
        <v>125</v>
      </c>
      <c r="C44" s="46"/>
      <c r="D44" s="88">
        <v>210</v>
      </c>
      <c r="E44" s="88">
        <v>80</v>
      </c>
      <c r="F44" s="88">
        <v>110</v>
      </c>
      <c r="G44" s="88">
        <v>20</v>
      </c>
      <c r="H44" s="88"/>
      <c r="I44" s="88">
        <v>140</v>
      </c>
      <c r="J44" s="88">
        <v>20</v>
      </c>
      <c r="K44" s="89">
        <v>550</v>
      </c>
      <c r="L44" s="88"/>
      <c r="M44" s="92" t="s">
        <v>128</v>
      </c>
      <c r="N44" s="92" t="s">
        <v>138</v>
      </c>
      <c r="O44" s="92">
        <v>1</v>
      </c>
      <c r="P44" s="92">
        <v>3.1</v>
      </c>
      <c r="Q44" s="88"/>
      <c r="R44" s="92">
        <v>1.2</v>
      </c>
      <c r="S44" s="93">
        <v>5.4</v>
      </c>
      <c r="T44" s="2"/>
      <c r="U44" s="88">
        <v>15</v>
      </c>
      <c r="V44" s="88">
        <v>15</v>
      </c>
      <c r="W44" s="88">
        <v>50</v>
      </c>
      <c r="X44" s="88">
        <v>63</v>
      </c>
      <c r="Y44" s="89">
        <v>143</v>
      </c>
      <c r="Z44" s="2"/>
      <c r="AA44" s="88">
        <v>107</v>
      </c>
      <c r="AC44" s="2"/>
      <c r="AD44" s="2"/>
    </row>
    <row r="45" spans="1:30" ht="26.25" customHeight="1" x14ac:dyDescent="0.35">
      <c r="A45" s="2"/>
      <c r="B45" s="51" t="s">
        <v>126</v>
      </c>
      <c r="C45" s="46"/>
      <c r="D45" s="88">
        <v>190</v>
      </c>
      <c r="E45" s="88">
        <v>30</v>
      </c>
      <c r="F45" s="88">
        <v>40</v>
      </c>
      <c r="G45" s="88">
        <v>10</v>
      </c>
      <c r="H45" s="88"/>
      <c r="I45" s="88">
        <v>60</v>
      </c>
      <c r="J45" s="88" t="s">
        <v>128</v>
      </c>
      <c r="K45" s="89">
        <v>340</v>
      </c>
      <c r="L45" s="88"/>
      <c r="M45" s="92" t="s">
        <v>128</v>
      </c>
      <c r="N45" s="92" t="s">
        <v>138</v>
      </c>
      <c r="O45" s="92">
        <v>0.5</v>
      </c>
      <c r="P45" s="92">
        <v>4.4000000000000004</v>
      </c>
      <c r="Q45" s="88"/>
      <c r="R45" s="92">
        <v>0.2</v>
      </c>
      <c r="S45" s="93">
        <v>5.0999999999999996</v>
      </c>
      <c r="T45" s="2"/>
      <c r="U45" s="88">
        <v>15</v>
      </c>
      <c r="V45" s="88">
        <v>7</v>
      </c>
      <c r="W45" s="88">
        <v>20</v>
      </c>
      <c r="X45" s="88">
        <v>85</v>
      </c>
      <c r="Y45" s="89">
        <v>126</v>
      </c>
      <c r="Z45" s="2"/>
      <c r="AA45" s="88">
        <v>29</v>
      </c>
      <c r="AC45" s="2"/>
      <c r="AD45" s="2"/>
    </row>
    <row r="46" spans="1:30" ht="2.65" customHeight="1" x14ac:dyDescent="0.35">
      <c r="A46" s="57"/>
      <c r="B46" s="80"/>
      <c r="C46" s="69"/>
      <c r="D46" s="95"/>
      <c r="E46" s="95"/>
      <c r="F46" s="95"/>
      <c r="G46" s="95"/>
      <c r="H46" s="95"/>
      <c r="I46" s="95"/>
      <c r="J46" s="95"/>
      <c r="K46" s="96"/>
      <c r="L46" s="95"/>
      <c r="M46" s="97"/>
      <c r="N46" s="97"/>
      <c r="O46" s="97"/>
      <c r="P46" s="97"/>
      <c r="Q46" s="95"/>
      <c r="R46" s="97"/>
      <c r="S46" s="98"/>
      <c r="T46" s="57"/>
      <c r="U46" s="95"/>
      <c r="V46" s="95"/>
      <c r="W46" s="95"/>
      <c r="X46" s="95"/>
      <c r="Y46" s="96"/>
      <c r="Z46" s="57"/>
      <c r="AA46" s="95"/>
      <c r="AB46" s="2"/>
      <c r="AC46" s="2"/>
      <c r="AD46" s="2"/>
    </row>
    <row r="47" spans="1:30" x14ac:dyDescent="0.35">
      <c r="A47" s="2"/>
      <c r="R47" s="99"/>
      <c r="S47" s="99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</row>
    <row r="48" spans="1:30" ht="14.25" x14ac:dyDescent="0.35">
      <c r="A48" s="67">
        <v>1</v>
      </c>
      <c r="B48" s="168" t="s">
        <v>170</v>
      </c>
      <c r="C48" s="168"/>
      <c r="D48" s="168"/>
      <c r="E48" s="168"/>
      <c r="F48" s="168"/>
      <c r="G48" s="168"/>
      <c r="H48" s="168"/>
      <c r="I48" s="168"/>
      <c r="J48" s="168"/>
      <c r="K48" s="168"/>
      <c r="L48" s="168"/>
      <c r="M48" s="168"/>
      <c r="N48" s="168"/>
      <c r="O48" s="168"/>
      <c r="P48" s="168"/>
      <c r="Q48" s="168"/>
      <c r="R48" s="168"/>
      <c r="S48" s="168"/>
      <c r="T48" s="168"/>
      <c r="U48" s="168"/>
      <c r="V48" s="168"/>
      <c r="W48" s="168"/>
      <c r="X48" s="168"/>
      <c r="Y48" s="168"/>
      <c r="Z48" s="168"/>
      <c r="AA48" s="168"/>
      <c r="AB48" s="2"/>
      <c r="AC48" s="2"/>
      <c r="AD48" s="2"/>
    </row>
    <row r="49" spans="1:30" ht="14.25" x14ac:dyDescent="0.35">
      <c r="A49" s="67">
        <v>2</v>
      </c>
      <c r="B49" s="168" t="s">
        <v>171</v>
      </c>
      <c r="C49" s="168"/>
      <c r="D49" s="168"/>
      <c r="E49" s="168"/>
      <c r="F49" s="168"/>
      <c r="G49" s="168"/>
      <c r="H49" s="168"/>
      <c r="I49" s="168"/>
      <c r="J49" s="168"/>
      <c r="K49" s="168"/>
      <c r="L49" s="168"/>
      <c r="M49" s="168"/>
      <c r="N49" s="168"/>
      <c r="O49" s="168"/>
      <c r="P49" s="168"/>
      <c r="Q49" s="168"/>
      <c r="R49" s="168"/>
      <c r="S49" s="168"/>
      <c r="T49" s="168"/>
      <c r="U49" s="168"/>
      <c r="V49" s="168"/>
      <c r="W49" s="168"/>
      <c r="X49" s="168"/>
      <c r="Y49" s="168"/>
      <c r="Z49" s="168"/>
      <c r="AA49" s="168"/>
      <c r="AB49" s="2"/>
      <c r="AC49" s="2"/>
      <c r="AD49" s="2"/>
    </row>
    <row r="50" spans="1:30" ht="16.149999999999999" customHeight="1" x14ac:dyDescent="0.35">
      <c r="A50" s="60">
        <v>3</v>
      </c>
      <c r="B50" s="168" t="s">
        <v>172</v>
      </c>
      <c r="C50" s="168"/>
      <c r="D50" s="168"/>
      <c r="E50" s="168"/>
      <c r="F50" s="168"/>
      <c r="G50" s="168"/>
      <c r="H50" s="168"/>
      <c r="I50" s="168"/>
      <c r="J50" s="168"/>
      <c r="K50" s="168"/>
      <c r="L50" s="168"/>
      <c r="M50" s="168"/>
      <c r="N50" s="168"/>
      <c r="O50" s="168"/>
      <c r="P50" s="168"/>
      <c r="Q50" s="168"/>
      <c r="R50" s="168"/>
      <c r="S50" s="168"/>
      <c r="T50" s="168"/>
      <c r="U50" s="168"/>
      <c r="V50" s="168"/>
      <c r="W50" s="168"/>
      <c r="X50" s="168"/>
      <c r="Y50" s="168"/>
      <c r="Z50" s="168"/>
      <c r="AA50" s="168"/>
      <c r="AB50" s="2"/>
      <c r="AC50" s="2"/>
      <c r="AD50" s="2"/>
    </row>
    <row r="51" spans="1:30" ht="14.25" x14ac:dyDescent="0.35">
      <c r="A51" s="60">
        <v>4</v>
      </c>
      <c r="B51" s="168" t="s">
        <v>153</v>
      </c>
      <c r="C51" s="168"/>
      <c r="D51" s="168"/>
      <c r="E51" s="168"/>
      <c r="F51" s="168"/>
      <c r="G51" s="168"/>
      <c r="H51" s="168"/>
      <c r="I51" s="168"/>
      <c r="J51" s="168"/>
      <c r="K51" s="168"/>
      <c r="L51" s="168"/>
      <c r="M51" s="168"/>
      <c r="N51" s="168"/>
      <c r="O51" s="168"/>
      <c r="P51" s="168"/>
      <c r="Q51" s="168"/>
      <c r="R51" s="168"/>
      <c r="S51" s="168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</row>
    <row r="52" spans="1:30" ht="26.65" customHeight="1" x14ac:dyDescent="0.35">
      <c r="A52" s="60">
        <v>5</v>
      </c>
      <c r="B52" s="168" t="s">
        <v>173</v>
      </c>
      <c r="C52" s="168"/>
      <c r="D52" s="168"/>
      <c r="E52" s="168"/>
      <c r="F52" s="168"/>
      <c r="G52" s="168"/>
      <c r="H52" s="168"/>
      <c r="I52" s="168"/>
      <c r="J52" s="168"/>
      <c r="K52" s="168"/>
      <c r="L52" s="168"/>
      <c r="M52" s="168"/>
      <c r="N52" s="168"/>
      <c r="O52" s="168"/>
      <c r="P52" s="168"/>
      <c r="Q52" s="168"/>
      <c r="R52" s="168"/>
      <c r="S52" s="168"/>
      <c r="T52" s="168"/>
      <c r="U52" s="168"/>
      <c r="V52" s="168"/>
      <c r="W52" s="168"/>
      <c r="X52" s="168"/>
      <c r="Y52" s="168"/>
      <c r="Z52" s="168"/>
      <c r="AA52" s="168"/>
      <c r="AB52" s="2"/>
      <c r="AC52" s="2"/>
      <c r="AD52" s="2"/>
    </row>
    <row r="53" spans="1:30" ht="14.25" x14ac:dyDescent="0.35">
      <c r="A53" s="60">
        <v>6</v>
      </c>
      <c r="B53" s="2" t="s">
        <v>174</v>
      </c>
      <c r="C53" s="101"/>
      <c r="D53" s="101"/>
      <c r="E53" s="101"/>
      <c r="F53" s="101"/>
      <c r="G53" s="101"/>
      <c r="H53" s="101"/>
      <c r="I53" s="101"/>
      <c r="J53" s="101"/>
      <c r="K53" s="101"/>
      <c r="L53" s="101"/>
      <c r="M53" s="101"/>
      <c r="N53" s="101"/>
      <c r="O53" s="101"/>
      <c r="P53" s="101"/>
      <c r="Q53" s="101"/>
      <c r="R53" s="101"/>
      <c r="S53" s="101"/>
      <c r="T53" s="101"/>
      <c r="U53" s="101"/>
      <c r="V53" s="101"/>
      <c r="W53" s="101"/>
      <c r="X53" s="101"/>
      <c r="Y53" s="101"/>
      <c r="Z53" s="101"/>
      <c r="AA53" s="101"/>
      <c r="AB53" s="2"/>
      <c r="AC53" s="2"/>
      <c r="AD53" s="2"/>
    </row>
    <row r="54" spans="1:30" x14ac:dyDescent="0.35">
      <c r="A54" s="2" t="s">
        <v>44</v>
      </c>
      <c r="B54" s="2" t="s">
        <v>135</v>
      </c>
      <c r="C54" s="2"/>
    </row>
    <row r="55" spans="1:30" x14ac:dyDescent="0.35">
      <c r="A55" s="2" t="s">
        <v>43</v>
      </c>
      <c r="B55" s="2" t="s">
        <v>136</v>
      </c>
      <c r="C55" s="2"/>
    </row>
    <row r="56" spans="1:30" x14ac:dyDescent="0.35">
      <c r="A56" s="2" t="s">
        <v>156</v>
      </c>
      <c r="B56" s="2" t="s">
        <v>175</v>
      </c>
      <c r="C56" s="2"/>
    </row>
    <row r="57" spans="1:30" x14ac:dyDescent="0.35">
      <c r="A57" s="13" t="s">
        <v>157</v>
      </c>
      <c r="B57" s="2" t="s">
        <v>176</v>
      </c>
      <c r="C57" s="13"/>
    </row>
    <row r="58" spans="1:30" ht="14.45" customHeight="1" x14ac:dyDescent="0.35">
      <c r="A58" s="13" t="s">
        <v>158</v>
      </c>
      <c r="D58" s="102"/>
      <c r="E58" s="102"/>
      <c r="F58" s="102"/>
      <c r="G58" s="102"/>
      <c r="H58" s="102"/>
      <c r="I58" s="102"/>
      <c r="J58" s="102"/>
      <c r="K58" s="102"/>
      <c r="L58" s="102"/>
      <c r="M58" s="102"/>
      <c r="N58" s="102"/>
      <c r="O58" s="102"/>
      <c r="P58" s="102"/>
      <c r="Q58" s="102"/>
      <c r="R58" s="102"/>
      <c r="S58" s="102"/>
    </row>
    <row r="59" spans="1:30" ht="14.45" customHeight="1" x14ac:dyDescent="0.35">
      <c r="A59" s="13"/>
    </row>
    <row r="60" spans="1:30" s="28" customFormat="1" ht="14.45" customHeight="1" x14ac:dyDescent="0.35">
      <c r="A60" s="13"/>
      <c r="B60" s="5"/>
      <c r="C60" s="13"/>
    </row>
    <row r="61" spans="1:30" s="28" customFormat="1" x14ac:dyDescent="0.35">
      <c r="A61" s="13"/>
      <c r="B61" s="5"/>
      <c r="C61" s="13"/>
    </row>
    <row r="62" spans="1:30" s="28" customFormat="1" x14ac:dyDescent="0.35">
      <c r="A62" s="13"/>
      <c r="B62" s="5"/>
      <c r="C62" s="13"/>
    </row>
    <row r="63" spans="1:30" s="28" customFormat="1" x14ac:dyDescent="0.35">
      <c r="A63" s="13"/>
      <c r="B63" s="5"/>
      <c r="C63" s="13"/>
    </row>
    <row r="64" spans="1:30" s="28" customFormat="1" x14ac:dyDescent="0.35">
      <c r="A64" s="13"/>
      <c r="B64" s="5"/>
      <c r="C64" s="13"/>
    </row>
  </sheetData>
  <mergeCells count="16">
    <mergeCell ref="B52:AA52"/>
    <mergeCell ref="A1:B1"/>
    <mergeCell ref="A2:AA2"/>
    <mergeCell ref="A4:B6"/>
    <mergeCell ref="D4:K4"/>
    <mergeCell ref="M4:S4"/>
    <mergeCell ref="U4:AA4"/>
    <mergeCell ref="D5:G5"/>
    <mergeCell ref="I5:J5"/>
    <mergeCell ref="M5:P5"/>
    <mergeCell ref="U5:Y5"/>
    <mergeCell ref="AA5:AA6"/>
    <mergeCell ref="B48:AA48"/>
    <mergeCell ref="B49:AA49"/>
    <mergeCell ref="B50:AA50"/>
    <mergeCell ref="B51:S51"/>
  </mergeCells>
  <hyperlinks>
    <hyperlink ref="A1:B1" location="ContentsHead" display="ContentsHead" xr:uid="{6FE56542-9B0C-4A41-897D-97E44B4EC7FB}"/>
  </hyperlinks>
  <pageMargins left="0.7" right="0.7" top="0.75" bottom="0.75" header="0.3" footer="0.3"/>
  <pageSetup scale="2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D86C98-0455-422C-97FD-8D762F2F027E}">
  <sheetPr codeName="Sheet17"/>
  <dimension ref="A1:Y55"/>
  <sheetViews>
    <sheetView workbookViewId="0">
      <selection sqref="A1:B1"/>
    </sheetView>
  </sheetViews>
  <sheetFormatPr defaultColWidth="0" defaultRowHeight="12.75" x14ac:dyDescent="0.35"/>
  <cols>
    <col min="1" max="1" width="2.73046875" style="2" customWidth="1"/>
    <col min="2" max="2" width="27.1328125" style="2" customWidth="1"/>
    <col min="3" max="3" width="11.3984375" style="2" customWidth="1"/>
    <col min="4" max="4" width="16.265625" style="2" customWidth="1"/>
    <col min="5" max="5" width="13.73046875" style="2" customWidth="1"/>
    <col min="6" max="6" width="11.73046875" style="2" customWidth="1"/>
    <col min="7" max="7" width="16.73046875" style="2" customWidth="1"/>
    <col min="8" max="8" width="12.73046875" style="2" customWidth="1"/>
    <col min="9" max="11" width="8.86328125" style="2" customWidth="1"/>
    <col min="12" max="25" width="0" style="2" hidden="1" customWidth="1"/>
    <col min="26" max="16384" width="8.86328125" style="2" hidden="1"/>
  </cols>
  <sheetData>
    <row r="1" spans="1:8" ht="14.25" x14ac:dyDescent="0.35">
      <c r="A1" s="175" t="s">
        <v>45</v>
      </c>
      <c r="B1" s="175"/>
    </row>
    <row r="2" spans="1:8" ht="14.45" customHeight="1" x14ac:dyDescent="0.4">
      <c r="A2" s="176" t="s">
        <v>178</v>
      </c>
      <c r="B2" s="176"/>
      <c r="C2" s="176"/>
      <c r="D2" s="176"/>
      <c r="E2" s="176"/>
      <c r="F2" s="176"/>
      <c r="G2" s="176"/>
      <c r="H2" s="176"/>
    </row>
    <row r="4" spans="1:8" ht="16.5" x14ac:dyDescent="0.85">
      <c r="A4" s="178" t="s">
        <v>76</v>
      </c>
      <c r="B4" s="178"/>
      <c r="C4" s="178" t="s">
        <v>179</v>
      </c>
      <c r="D4" s="178"/>
      <c r="E4" s="178"/>
      <c r="F4" s="178" t="s">
        <v>180</v>
      </c>
      <c r="G4" s="178"/>
      <c r="H4" s="178"/>
    </row>
    <row r="5" spans="1:8" ht="16.5" x14ac:dyDescent="0.85">
      <c r="A5" s="181"/>
      <c r="B5" s="181"/>
      <c r="C5" s="32" t="s">
        <v>80</v>
      </c>
      <c r="D5" s="71" t="s">
        <v>181</v>
      </c>
      <c r="E5" s="103" t="s">
        <v>150</v>
      </c>
      <c r="F5" s="32" t="s">
        <v>80</v>
      </c>
      <c r="G5" s="71" t="s">
        <v>181</v>
      </c>
      <c r="H5" s="103" t="s">
        <v>150</v>
      </c>
    </row>
    <row r="6" spans="1:8" ht="13.15" x14ac:dyDescent="0.4">
      <c r="A6" s="10" t="s">
        <v>177</v>
      </c>
      <c r="B6" s="7"/>
      <c r="C6" s="104">
        <v>960</v>
      </c>
      <c r="D6" s="104">
        <v>420</v>
      </c>
      <c r="E6" s="105">
        <v>1380</v>
      </c>
      <c r="F6" s="106">
        <v>15.7</v>
      </c>
      <c r="G6" s="106">
        <v>56.4</v>
      </c>
      <c r="H6" s="107">
        <v>72.099999999999994</v>
      </c>
    </row>
    <row r="7" spans="1:8" x14ac:dyDescent="0.35">
      <c r="B7" s="7" t="s">
        <v>182</v>
      </c>
      <c r="C7" s="37">
        <v>220</v>
      </c>
      <c r="D7" s="37">
        <v>80</v>
      </c>
      <c r="E7" s="108">
        <v>300</v>
      </c>
      <c r="F7" s="47">
        <v>3.7</v>
      </c>
      <c r="G7" s="47">
        <v>8.8000000000000007</v>
      </c>
      <c r="H7" s="109">
        <v>12.5</v>
      </c>
    </row>
    <row r="8" spans="1:8" x14ac:dyDescent="0.35">
      <c r="B8" s="7" t="s">
        <v>183</v>
      </c>
      <c r="C8" s="37">
        <v>220</v>
      </c>
      <c r="D8" s="37">
        <v>80</v>
      </c>
      <c r="E8" s="108">
        <v>300</v>
      </c>
      <c r="F8" s="47">
        <v>2.4</v>
      </c>
      <c r="G8" s="47">
        <v>18.7</v>
      </c>
      <c r="H8" s="109">
        <v>21.1</v>
      </c>
    </row>
    <row r="9" spans="1:8" x14ac:dyDescent="0.35">
      <c r="B9" s="7" t="s">
        <v>184</v>
      </c>
      <c r="C9" s="37">
        <v>270</v>
      </c>
      <c r="D9" s="37">
        <v>120</v>
      </c>
      <c r="E9" s="108">
        <v>390</v>
      </c>
      <c r="F9" s="47">
        <v>3.1</v>
      </c>
      <c r="G9" s="47">
        <v>11.2</v>
      </c>
      <c r="H9" s="109">
        <v>14.3</v>
      </c>
    </row>
    <row r="10" spans="1:8" x14ac:dyDescent="0.35">
      <c r="B10" s="7" t="s">
        <v>185</v>
      </c>
      <c r="C10" s="37">
        <v>250</v>
      </c>
      <c r="D10" s="37">
        <v>140</v>
      </c>
      <c r="E10" s="108">
        <v>400</v>
      </c>
      <c r="F10" s="47">
        <v>6.5</v>
      </c>
      <c r="G10" s="47">
        <v>17.7</v>
      </c>
      <c r="H10" s="109">
        <v>24.2</v>
      </c>
    </row>
    <row r="11" spans="1:8" ht="26.45" customHeight="1" x14ac:dyDescent="0.4">
      <c r="A11" s="110" t="s">
        <v>186</v>
      </c>
      <c r="B11" s="7"/>
      <c r="C11" s="104">
        <v>1150</v>
      </c>
      <c r="D11" s="104">
        <v>360</v>
      </c>
      <c r="E11" s="105">
        <v>1510</v>
      </c>
      <c r="F11" s="106">
        <v>22.8</v>
      </c>
      <c r="G11" s="106">
        <v>30.7</v>
      </c>
      <c r="H11" s="107">
        <v>53.5</v>
      </c>
    </row>
    <row r="12" spans="1:8" x14ac:dyDescent="0.35">
      <c r="B12" s="7" t="s">
        <v>187</v>
      </c>
      <c r="C12" s="37">
        <v>270</v>
      </c>
      <c r="D12" s="37">
        <v>70</v>
      </c>
      <c r="E12" s="108">
        <v>340</v>
      </c>
      <c r="F12" s="47">
        <v>8.6999999999999993</v>
      </c>
      <c r="G12" s="47">
        <v>3.4</v>
      </c>
      <c r="H12" s="109">
        <v>12.2</v>
      </c>
    </row>
    <row r="13" spans="1:8" x14ac:dyDescent="0.35">
      <c r="B13" s="7" t="s">
        <v>188</v>
      </c>
      <c r="C13" s="37">
        <v>290</v>
      </c>
      <c r="D13" s="37">
        <v>100</v>
      </c>
      <c r="E13" s="108">
        <v>390</v>
      </c>
      <c r="F13" s="47">
        <v>2.4</v>
      </c>
      <c r="G13" s="47">
        <v>13.5</v>
      </c>
      <c r="H13" s="109">
        <v>16</v>
      </c>
    </row>
    <row r="14" spans="1:8" x14ac:dyDescent="0.35">
      <c r="B14" s="7" t="s">
        <v>189</v>
      </c>
      <c r="C14" s="37">
        <v>330</v>
      </c>
      <c r="D14" s="37">
        <v>90</v>
      </c>
      <c r="E14" s="108">
        <v>420</v>
      </c>
      <c r="F14" s="47">
        <v>3.3</v>
      </c>
      <c r="G14" s="47">
        <v>10.7</v>
      </c>
      <c r="H14" s="109">
        <v>14</v>
      </c>
    </row>
    <row r="15" spans="1:8" x14ac:dyDescent="0.35">
      <c r="B15" s="7" t="s">
        <v>190</v>
      </c>
      <c r="C15" s="37">
        <v>250</v>
      </c>
      <c r="D15" s="37">
        <v>100</v>
      </c>
      <c r="E15" s="108">
        <v>360</v>
      </c>
      <c r="F15" s="47">
        <v>8.4</v>
      </c>
      <c r="G15" s="47">
        <v>3.1</v>
      </c>
      <c r="H15" s="109">
        <v>11.4</v>
      </c>
    </row>
    <row r="16" spans="1:8" ht="2.4500000000000002" customHeight="1" x14ac:dyDescent="0.35">
      <c r="A16" s="57"/>
      <c r="B16" s="111"/>
      <c r="C16" s="54"/>
      <c r="D16" s="54"/>
      <c r="E16" s="112"/>
      <c r="F16" s="113"/>
      <c r="G16" s="113"/>
      <c r="H16" s="114"/>
    </row>
    <row r="17" spans="1:8" ht="14.45" customHeight="1" x14ac:dyDescent="0.35">
      <c r="A17" s="7"/>
      <c r="B17" s="7"/>
    </row>
    <row r="18" spans="1:8" ht="14.25" x14ac:dyDescent="0.35">
      <c r="A18" s="67">
        <v>1</v>
      </c>
      <c r="B18" s="2" t="s">
        <v>191</v>
      </c>
    </row>
    <row r="19" spans="1:8" ht="65.25" customHeight="1" x14ac:dyDescent="0.35">
      <c r="A19" s="67">
        <v>2</v>
      </c>
      <c r="B19" s="168" t="s">
        <v>192</v>
      </c>
      <c r="C19" s="168"/>
      <c r="D19" s="168"/>
      <c r="E19" s="168"/>
      <c r="F19" s="168"/>
      <c r="G19" s="168"/>
      <c r="H19" s="168"/>
    </row>
    <row r="20" spans="1:8" ht="26.65" customHeight="1" x14ac:dyDescent="0.35">
      <c r="A20" s="60">
        <v>3</v>
      </c>
      <c r="B20" s="172" t="s">
        <v>193</v>
      </c>
      <c r="C20" s="172"/>
      <c r="D20" s="172"/>
      <c r="E20" s="172"/>
      <c r="F20" s="172"/>
      <c r="G20" s="172"/>
      <c r="H20" s="172"/>
    </row>
    <row r="21" spans="1:8" ht="14.25" x14ac:dyDescent="0.35">
      <c r="A21" s="67">
        <v>4</v>
      </c>
      <c r="B21" s="2" t="s">
        <v>133</v>
      </c>
    </row>
    <row r="22" spans="1:8" x14ac:dyDescent="0.35">
      <c r="A22" s="2" t="s">
        <v>44</v>
      </c>
      <c r="B22" s="2" t="s">
        <v>135</v>
      </c>
    </row>
    <row r="23" spans="1:8" x14ac:dyDescent="0.35">
      <c r="A23" s="2" t="s">
        <v>43</v>
      </c>
      <c r="B23" s="2" t="s">
        <v>136</v>
      </c>
    </row>
    <row r="26" spans="1:8" ht="28.15" customHeight="1" x14ac:dyDescent="0.4">
      <c r="A26" s="182" t="s">
        <v>194</v>
      </c>
      <c r="B26" s="182"/>
      <c r="C26" s="182"/>
      <c r="D26" s="182"/>
      <c r="E26" s="182"/>
      <c r="F26" s="182"/>
      <c r="G26" s="182"/>
      <c r="H26" s="182"/>
    </row>
    <row r="27" spans="1:8" ht="13.15" x14ac:dyDescent="0.4">
      <c r="A27" s="8"/>
      <c r="B27" s="8"/>
    </row>
    <row r="28" spans="1:8" ht="16.5" x14ac:dyDescent="0.85">
      <c r="A28" s="178" t="s">
        <v>76</v>
      </c>
      <c r="B28" s="178"/>
      <c r="C28" s="178" t="s">
        <v>160</v>
      </c>
      <c r="D28" s="178"/>
      <c r="E28" s="178"/>
    </row>
    <row r="29" spans="1:8" ht="16.5" x14ac:dyDescent="0.85">
      <c r="A29" s="181"/>
      <c r="B29" s="181"/>
      <c r="C29" s="32" t="s">
        <v>80</v>
      </c>
      <c r="D29" s="32" t="s">
        <v>195</v>
      </c>
      <c r="E29" s="103" t="s">
        <v>150</v>
      </c>
    </row>
    <row r="30" spans="1:8" ht="13.15" x14ac:dyDescent="0.4">
      <c r="A30" s="10" t="s">
        <v>177</v>
      </c>
      <c r="B30" s="7"/>
      <c r="C30" s="104">
        <v>330</v>
      </c>
      <c r="D30" s="104">
        <v>190</v>
      </c>
      <c r="E30" s="105">
        <v>510</v>
      </c>
    </row>
    <row r="31" spans="1:8" x14ac:dyDescent="0.35">
      <c r="B31" s="7" t="s">
        <v>182</v>
      </c>
      <c r="C31" s="37">
        <v>50</v>
      </c>
      <c r="D31" s="37">
        <v>30</v>
      </c>
      <c r="E31" s="108">
        <v>80</v>
      </c>
      <c r="G31" s="115"/>
    </row>
    <row r="32" spans="1:8" x14ac:dyDescent="0.35">
      <c r="B32" s="7" t="s">
        <v>183</v>
      </c>
      <c r="C32" s="37">
        <v>70</v>
      </c>
      <c r="D32" s="37">
        <v>40</v>
      </c>
      <c r="E32" s="108">
        <v>110</v>
      </c>
      <c r="G32" s="115"/>
    </row>
    <row r="33" spans="1:8" x14ac:dyDescent="0.35">
      <c r="B33" s="7" t="s">
        <v>184</v>
      </c>
      <c r="C33" s="37">
        <v>90</v>
      </c>
      <c r="D33" s="37">
        <v>50</v>
      </c>
      <c r="E33" s="108">
        <v>140</v>
      </c>
      <c r="G33" s="115"/>
    </row>
    <row r="34" spans="1:8" x14ac:dyDescent="0.35">
      <c r="B34" s="7" t="s">
        <v>185</v>
      </c>
      <c r="C34" s="37">
        <v>110</v>
      </c>
      <c r="D34" s="37">
        <v>70</v>
      </c>
      <c r="E34" s="108">
        <v>180</v>
      </c>
      <c r="G34" s="115"/>
    </row>
    <row r="35" spans="1:8" ht="26.45" customHeight="1" x14ac:dyDescent="0.4">
      <c r="A35" s="110" t="s">
        <v>186</v>
      </c>
      <c r="B35" s="7"/>
      <c r="C35" s="104">
        <v>400</v>
      </c>
      <c r="D35" s="104">
        <v>150</v>
      </c>
      <c r="E35" s="105">
        <v>550</v>
      </c>
      <c r="G35" s="115"/>
    </row>
    <row r="36" spans="1:8" x14ac:dyDescent="0.35">
      <c r="B36" s="7" t="s">
        <v>187</v>
      </c>
      <c r="C36" s="37">
        <v>80</v>
      </c>
      <c r="D36" s="37">
        <v>60</v>
      </c>
      <c r="E36" s="108">
        <v>140</v>
      </c>
      <c r="G36" s="115"/>
    </row>
    <row r="37" spans="1:8" x14ac:dyDescent="0.35">
      <c r="B37" s="7" t="s">
        <v>188</v>
      </c>
      <c r="C37" s="37">
        <v>70</v>
      </c>
      <c r="D37" s="37">
        <v>30</v>
      </c>
      <c r="E37" s="108">
        <v>100</v>
      </c>
      <c r="G37" s="115"/>
    </row>
    <row r="38" spans="1:8" x14ac:dyDescent="0.35">
      <c r="B38" s="7" t="s">
        <v>189</v>
      </c>
      <c r="C38" s="37">
        <v>90</v>
      </c>
      <c r="D38" s="37">
        <v>30</v>
      </c>
      <c r="E38" s="108">
        <v>120</v>
      </c>
      <c r="G38" s="115"/>
    </row>
    <row r="39" spans="1:8" x14ac:dyDescent="0.35">
      <c r="B39" s="7" t="s">
        <v>190</v>
      </c>
      <c r="C39" s="37">
        <v>90</v>
      </c>
      <c r="D39" s="37">
        <v>30</v>
      </c>
      <c r="E39" s="108">
        <v>120</v>
      </c>
      <c r="G39" s="115"/>
    </row>
    <row r="40" spans="1:8" ht="2.65" customHeight="1" x14ac:dyDescent="0.35">
      <c r="A40" s="57"/>
      <c r="B40" s="111"/>
      <c r="C40" s="54"/>
      <c r="D40" s="54"/>
      <c r="E40" s="112"/>
      <c r="G40" s="115">
        <v>0</v>
      </c>
    </row>
    <row r="41" spans="1:8" x14ac:dyDescent="0.35">
      <c r="A41" s="7"/>
      <c r="B41" s="7"/>
    </row>
    <row r="42" spans="1:8" ht="14.25" x14ac:dyDescent="0.35">
      <c r="A42" s="67">
        <v>1</v>
      </c>
      <c r="B42" s="2" t="s">
        <v>129</v>
      </c>
    </row>
    <row r="43" spans="1:8" ht="66.75" customHeight="1" x14ac:dyDescent="0.35">
      <c r="A43" s="67">
        <v>2</v>
      </c>
      <c r="B43" s="183" t="s">
        <v>192</v>
      </c>
      <c r="C43" s="183"/>
      <c r="D43" s="183"/>
      <c r="E43" s="183"/>
      <c r="F43" s="183"/>
      <c r="G43" s="183"/>
      <c r="H43" s="183"/>
    </row>
    <row r="44" spans="1:8" ht="26.65" customHeight="1" x14ac:dyDescent="0.35">
      <c r="A44" s="60">
        <v>3</v>
      </c>
      <c r="B44" s="172" t="s">
        <v>193</v>
      </c>
      <c r="C44" s="172"/>
      <c r="D44" s="172"/>
      <c r="E44" s="172"/>
      <c r="F44" s="172"/>
      <c r="G44" s="172"/>
      <c r="H44" s="172"/>
    </row>
    <row r="45" spans="1:8" ht="14.25" x14ac:dyDescent="0.35">
      <c r="A45" s="67">
        <v>4</v>
      </c>
      <c r="B45" s="2" t="s">
        <v>133</v>
      </c>
    </row>
    <row r="46" spans="1:8" x14ac:dyDescent="0.35">
      <c r="A46" s="2" t="s">
        <v>44</v>
      </c>
      <c r="B46" s="2" t="s">
        <v>135</v>
      </c>
    </row>
    <row r="47" spans="1:8" x14ac:dyDescent="0.35">
      <c r="A47" s="2" t="s">
        <v>43</v>
      </c>
      <c r="B47" s="2" t="s">
        <v>136</v>
      </c>
    </row>
    <row r="48" spans="1:8" x14ac:dyDescent="0.35">
      <c r="A48" s="2" t="s">
        <v>156</v>
      </c>
      <c r="B48" s="2" t="s">
        <v>175</v>
      </c>
    </row>
    <row r="51" spans="3:8" x14ac:dyDescent="0.35">
      <c r="C51" s="64"/>
      <c r="D51" s="64"/>
      <c r="E51" s="116"/>
      <c r="G51" s="62"/>
      <c r="H51" s="62"/>
    </row>
    <row r="52" spans="3:8" x14ac:dyDescent="0.35">
      <c r="C52" s="64"/>
      <c r="D52" s="64"/>
      <c r="E52" s="116"/>
      <c r="G52" s="62"/>
      <c r="H52" s="62"/>
    </row>
    <row r="53" spans="3:8" x14ac:dyDescent="0.35">
      <c r="C53" s="64"/>
      <c r="D53" s="64"/>
      <c r="E53" s="116"/>
      <c r="G53" s="62"/>
      <c r="H53" s="62"/>
    </row>
    <row r="54" spans="3:8" x14ac:dyDescent="0.35">
      <c r="C54" s="64"/>
      <c r="D54" s="64"/>
      <c r="E54" s="116"/>
      <c r="G54" s="62"/>
      <c r="H54" s="62"/>
    </row>
    <row r="55" spans="3:8" x14ac:dyDescent="0.35">
      <c r="C55" s="64"/>
      <c r="D55" s="64"/>
      <c r="E55" s="116"/>
      <c r="G55" s="62"/>
      <c r="H55" s="62"/>
    </row>
  </sheetData>
  <mergeCells count="12">
    <mergeCell ref="A1:B1"/>
    <mergeCell ref="A2:H2"/>
    <mergeCell ref="A4:B5"/>
    <mergeCell ref="C4:E4"/>
    <mergeCell ref="F4:H4"/>
    <mergeCell ref="B44:H44"/>
    <mergeCell ref="B19:H19"/>
    <mergeCell ref="B20:H20"/>
    <mergeCell ref="A26:H26"/>
    <mergeCell ref="A28:B29"/>
    <mergeCell ref="C28:E28"/>
    <mergeCell ref="B43:H43"/>
  </mergeCells>
  <hyperlinks>
    <hyperlink ref="A1:B1" location="ContentsHead" display="ContentsHead" xr:uid="{5E7923AA-3CF2-4267-BCED-CEF892D07330}"/>
  </hyperlink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50CE4C-6587-493B-A66E-CBBED1A36983}">
  <sheetPr codeName="Sheet18"/>
  <dimension ref="A1:Q50"/>
  <sheetViews>
    <sheetView zoomScaleNormal="100" workbookViewId="0">
      <pane ySplit="4" topLeftCell="A5" activePane="bottomLeft" state="frozen"/>
      <selection pane="bottomLeft" sqref="A1:B1"/>
    </sheetView>
  </sheetViews>
  <sheetFormatPr defaultColWidth="0" defaultRowHeight="12.75" x14ac:dyDescent="0.35"/>
  <cols>
    <col min="1" max="1" width="2.73046875" style="2" customWidth="1"/>
    <col min="2" max="2" width="24.3984375" style="2" customWidth="1"/>
    <col min="3" max="3" width="14.3984375" style="25" customWidth="1"/>
    <col min="4" max="4" width="19.265625" style="117" customWidth="1"/>
    <col min="5" max="6" width="8.86328125" style="2" customWidth="1"/>
    <col min="7" max="17" width="0" style="2" hidden="1" customWidth="1"/>
    <col min="18" max="16384" width="7" style="2" hidden="1"/>
  </cols>
  <sheetData>
    <row r="1" spans="1:6" ht="14.25" x14ac:dyDescent="0.35">
      <c r="A1" s="175" t="s">
        <v>45</v>
      </c>
      <c r="B1" s="175"/>
    </row>
    <row r="2" spans="1:6" ht="29.45" customHeight="1" x14ac:dyDescent="0.4">
      <c r="A2" s="185" t="s">
        <v>197</v>
      </c>
      <c r="B2" s="185"/>
      <c r="C2" s="185"/>
      <c r="D2" s="185"/>
      <c r="E2" s="8"/>
      <c r="F2" s="8"/>
    </row>
    <row r="3" spans="1:6" ht="7.15" customHeight="1" x14ac:dyDescent="0.35"/>
    <row r="4" spans="1:6" ht="33" x14ac:dyDescent="0.85">
      <c r="A4" s="186" t="s">
        <v>76</v>
      </c>
      <c r="B4" s="186"/>
      <c r="C4" s="118" t="s">
        <v>160</v>
      </c>
      <c r="D4" s="119" t="s">
        <v>198</v>
      </c>
    </row>
    <row r="5" spans="1:6" ht="13.15" x14ac:dyDescent="0.4">
      <c r="A5" s="8" t="s">
        <v>91</v>
      </c>
      <c r="B5" s="8"/>
      <c r="C5" s="120"/>
      <c r="D5" s="121"/>
    </row>
    <row r="6" spans="1:6" x14ac:dyDescent="0.35">
      <c r="B6" s="45" t="s">
        <v>177</v>
      </c>
      <c r="C6" s="120">
        <v>1510</v>
      </c>
      <c r="D6" s="122">
        <v>11.4</v>
      </c>
      <c r="E6" s="42"/>
    </row>
    <row r="7" spans="1:6" x14ac:dyDescent="0.35">
      <c r="B7" s="45" t="s">
        <v>92</v>
      </c>
      <c r="C7" s="120">
        <v>730</v>
      </c>
      <c r="D7" s="122">
        <v>6</v>
      </c>
      <c r="E7" s="42"/>
    </row>
    <row r="8" spans="1:6" x14ac:dyDescent="0.35">
      <c r="B8" s="45" t="s">
        <v>93</v>
      </c>
      <c r="C8" s="120" t="s">
        <v>128</v>
      </c>
      <c r="D8" s="122" t="s">
        <v>128</v>
      </c>
      <c r="E8" s="42"/>
    </row>
    <row r="9" spans="1:6" ht="26.45" customHeight="1" x14ac:dyDescent="0.4">
      <c r="A9" s="8" t="s">
        <v>94</v>
      </c>
      <c r="B9" s="8"/>
      <c r="C9" s="120"/>
      <c r="D9" s="121"/>
    </row>
    <row r="10" spans="1:6" x14ac:dyDescent="0.35">
      <c r="B10" s="45" t="s">
        <v>182</v>
      </c>
      <c r="C10" s="120">
        <v>400</v>
      </c>
      <c r="D10" s="122">
        <v>2.9</v>
      </c>
    </row>
    <row r="11" spans="1:6" x14ac:dyDescent="0.35">
      <c r="B11" s="45" t="s">
        <v>183</v>
      </c>
      <c r="C11" s="120">
        <v>470</v>
      </c>
      <c r="D11" s="122">
        <v>3.6</v>
      </c>
    </row>
    <row r="12" spans="1:6" x14ac:dyDescent="0.35">
      <c r="B12" s="45" t="s">
        <v>184</v>
      </c>
      <c r="C12" s="120">
        <v>390</v>
      </c>
      <c r="D12" s="122">
        <v>3.1</v>
      </c>
    </row>
    <row r="13" spans="1:6" x14ac:dyDescent="0.35">
      <c r="B13" s="45" t="s">
        <v>185</v>
      </c>
      <c r="C13" s="120">
        <v>260</v>
      </c>
      <c r="D13" s="122">
        <v>1.8</v>
      </c>
    </row>
    <row r="14" spans="1:6" ht="25.15" customHeight="1" x14ac:dyDescent="0.35">
      <c r="B14" s="45" t="s">
        <v>187</v>
      </c>
      <c r="C14" s="120">
        <v>290</v>
      </c>
      <c r="D14" s="122">
        <v>2.2999999999999998</v>
      </c>
    </row>
    <row r="15" spans="1:6" x14ac:dyDescent="0.35">
      <c r="B15" s="45" t="s">
        <v>188</v>
      </c>
      <c r="C15" s="120">
        <v>240</v>
      </c>
      <c r="D15" s="122">
        <v>1.9</v>
      </c>
    </row>
    <row r="16" spans="1:6" x14ac:dyDescent="0.35">
      <c r="B16" s="45" t="s">
        <v>189</v>
      </c>
      <c r="C16" s="120">
        <v>150</v>
      </c>
      <c r="D16" s="122">
        <v>1.3</v>
      </c>
    </row>
    <row r="17" spans="1:4" x14ac:dyDescent="0.35">
      <c r="B17" s="45" t="s">
        <v>102</v>
      </c>
      <c r="C17" s="120">
        <v>60</v>
      </c>
      <c r="D17" s="122">
        <v>0.5</v>
      </c>
    </row>
    <row r="18" spans="1:4" ht="26.45" customHeight="1" x14ac:dyDescent="0.4">
      <c r="A18" s="8" t="s">
        <v>103</v>
      </c>
      <c r="B18" s="8"/>
      <c r="C18" s="120"/>
      <c r="D18" s="121"/>
    </row>
    <row r="19" spans="1:4" x14ac:dyDescent="0.35">
      <c r="B19" s="51" t="s">
        <v>199</v>
      </c>
      <c r="C19" s="120">
        <v>110</v>
      </c>
      <c r="D19" s="122">
        <v>0.8</v>
      </c>
    </row>
    <row r="20" spans="1:4" x14ac:dyDescent="0.35">
      <c r="B20" s="51" t="s">
        <v>200</v>
      </c>
      <c r="C20" s="120">
        <v>140</v>
      </c>
      <c r="D20" s="122">
        <v>1</v>
      </c>
    </row>
    <row r="21" spans="1:4" x14ac:dyDescent="0.35">
      <c r="B21" s="51" t="s">
        <v>201</v>
      </c>
      <c r="C21" s="120">
        <v>140</v>
      </c>
      <c r="D21" s="122">
        <v>1.1000000000000001</v>
      </c>
    </row>
    <row r="22" spans="1:4" x14ac:dyDescent="0.35">
      <c r="B22" s="51" t="s">
        <v>202</v>
      </c>
      <c r="C22" s="120">
        <v>150</v>
      </c>
      <c r="D22" s="122">
        <v>1.1000000000000001</v>
      </c>
    </row>
    <row r="23" spans="1:4" x14ac:dyDescent="0.35">
      <c r="B23" s="51" t="s">
        <v>203</v>
      </c>
      <c r="C23" s="120">
        <v>170</v>
      </c>
      <c r="D23" s="122">
        <v>1.3</v>
      </c>
    </row>
    <row r="24" spans="1:4" x14ac:dyDescent="0.35">
      <c r="B24" s="51" t="s">
        <v>204</v>
      </c>
      <c r="C24" s="120">
        <v>140</v>
      </c>
      <c r="D24" s="122">
        <v>1.2</v>
      </c>
    </row>
    <row r="25" spans="1:4" x14ac:dyDescent="0.35">
      <c r="B25" s="51" t="s">
        <v>205</v>
      </c>
      <c r="C25" s="120">
        <v>120</v>
      </c>
      <c r="D25" s="122">
        <v>0.9</v>
      </c>
    </row>
    <row r="26" spans="1:4" x14ac:dyDescent="0.35">
      <c r="B26" s="51" t="s">
        <v>206</v>
      </c>
      <c r="C26" s="120">
        <v>140</v>
      </c>
      <c r="D26" s="122">
        <v>1.2</v>
      </c>
    </row>
    <row r="27" spans="1:4" x14ac:dyDescent="0.35">
      <c r="B27" s="51" t="s">
        <v>207</v>
      </c>
      <c r="C27" s="120">
        <v>130</v>
      </c>
      <c r="D27" s="122">
        <v>1</v>
      </c>
    </row>
    <row r="28" spans="1:4" x14ac:dyDescent="0.35">
      <c r="B28" s="51" t="s">
        <v>208</v>
      </c>
      <c r="C28" s="120">
        <v>90</v>
      </c>
      <c r="D28" s="122">
        <v>0.6</v>
      </c>
    </row>
    <row r="29" spans="1:4" x14ac:dyDescent="0.35">
      <c r="B29" s="51" t="s">
        <v>209</v>
      </c>
      <c r="C29" s="120">
        <v>70</v>
      </c>
      <c r="D29" s="122">
        <v>0.5</v>
      </c>
    </row>
    <row r="30" spans="1:4" x14ac:dyDescent="0.35">
      <c r="B30" s="51" t="s">
        <v>210</v>
      </c>
      <c r="C30" s="120">
        <v>100</v>
      </c>
      <c r="D30" s="122">
        <v>0.7</v>
      </c>
    </row>
    <row r="31" spans="1:4" ht="26.45" customHeight="1" x14ac:dyDescent="0.35">
      <c r="B31" s="51" t="s">
        <v>211</v>
      </c>
      <c r="C31" s="120">
        <v>110</v>
      </c>
      <c r="D31" s="122">
        <v>0.9</v>
      </c>
    </row>
    <row r="32" spans="1:4" x14ac:dyDescent="0.35">
      <c r="B32" s="51" t="s">
        <v>212</v>
      </c>
      <c r="C32" s="120">
        <v>90</v>
      </c>
      <c r="D32" s="122">
        <v>0.7</v>
      </c>
    </row>
    <row r="33" spans="1:4" x14ac:dyDescent="0.35">
      <c r="B33" s="51" t="s">
        <v>213</v>
      </c>
      <c r="C33" s="120">
        <v>90</v>
      </c>
      <c r="D33" s="122">
        <v>0.7</v>
      </c>
    </row>
    <row r="34" spans="1:4" x14ac:dyDescent="0.35">
      <c r="B34" s="51" t="s">
        <v>214</v>
      </c>
      <c r="C34" s="120">
        <v>90</v>
      </c>
      <c r="D34" s="122">
        <v>0.7</v>
      </c>
    </row>
    <row r="35" spans="1:4" x14ac:dyDescent="0.35">
      <c r="B35" s="51" t="s">
        <v>215</v>
      </c>
      <c r="C35" s="120">
        <v>100</v>
      </c>
      <c r="D35" s="122">
        <v>0.8</v>
      </c>
    </row>
    <row r="36" spans="1:4" x14ac:dyDescent="0.35">
      <c r="B36" s="51" t="s">
        <v>216</v>
      </c>
      <c r="C36" s="120">
        <v>60</v>
      </c>
      <c r="D36" s="122">
        <v>0.5</v>
      </c>
    </row>
    <row r="37" spans="1:4" x14ac:dyDescent="0.35">
      <c r="B37" s="51" t="s">
        <v>217</v>
      </c>
      <c r="C37" s="120">
        <v>60</v>
      </c>
      <c r="D37" s="122">
        <v>0.5</v>
      </c>
    </row>
    <row r="38" spans="1:4" x14ac:dyDescent="0.35">
      <c r="B38" s="51" t="s">
        <v>218</v>
      </c>
      <c r="C38" s="120">
        <v>50</v>
      </c>
      <c r="D38" s="122">
        <v>0.4</v>
      </c>
    </row>
    <row r="39" spans="1:4" x14ac:dyDescent="0.35">
      <c r="B39" s="51" t="s">
        <v>219</v>
      </c>
      <c r="C39" s="120">
        <v>40</v>
      </c>
      <c r="D39" s="122">
        <v>0.3</v>
      </c>
    </row>
    <row r="40" spans="1:4" x14ac:dyDescent="0.35">
      <c r="B40" s="51" t="s">
        <v>123</v>
      </c>
      <c r="C40" s="166">
        <v>30</v>
      </c>
      <c r="D40" s="166">
        <v>0.2</v>
      </c>
    </row>
    <row r="41" spans="1:4" x14ac:dyDescent="0.35">
      <c r="B41" s="51" t="s">
        <v>124</v>
      </c>
      <c r="C41" s="166">
        <v>20</v>
      </c>
      <c r="D41" s="166">
        <v>0.2</v>
      </c>
    </row>
    <row r="42" spans="1:4" x14ac:dyDescent="0.35">
      <c r="B42" s="51" t="s">
        <v>125</v>
      </c>
      <c r="C42" s="166">
        <v>10</v>
      </c>
      <c r="D42" s="166">
        <v>0.1</v>
      </c>
    </row>
    <row r="43" spans="1:4" ht="26.25" customHeight="1" x14ac:dyDescent="0.35">
      <c r="B43" s="51" t="s">
        <v>126</v>
      </c>
      <c r="C43" s="120" t="s">
        <v>128</v>
      </c>
      <c r="D43" s="122" t="s">
        <v>128</v>
      </c>
    </row>
    <row r="44" spans="1:4" ht="2.65" customHeight="1" x14ac:dyDescent="0.35">
      <c r="A44" s="57"/>
      <c r="B44" s="123"/>
      <c r="C44" s="124"/>
      <c r="D44" s="125"/>
    </row>
    <row r="45" spans="1:4" x14ac:dyDescent="0.35">
      <c r="A45" s="7"/>
      <c r="B45" s="7"/>
      <c r="C45" s="120"/>
      <c r="D45" s="121"/>
    </row>
    <row r="46" spans="1:4" ht="26.65" customHeight="1" x14ac:dyDescent="0.35">
      <c r="A46" s="67">
        <v>1</v>
      </c>
      <c r="B46" s="184" t="s">
        <v>220</v>
      </c>
      <c r="C46" s="184"/>
      <c r="D46" s="184"/>
    </row>
    <row r="47" spans="1:4" ht="25.15" customHeight="1" x14ac:dyDescent="0.35">
      <c r="A47" s="68" t="s">
        <v>44</v>
      </c>
      <c r="B47" s="184" t="s">
        <v>135</v>
      </c>
      <c r="C47" s="184"/>
      <c r="D47" s="184"/>
    </row>
    <row r="48" spans="1:4" ht="29.45" customHeight="1" x14ac:dyDescent="0.35">
      <c r="A48" s="68" t="s">
        <v>43</v>
      </c>
      <c r="B48" s="184" t="s">
        <v>136</v>
      </c>
      <c r="C48" s="184"/>
      <c r="D48" s="184"/>
    </row>
    <row r="49" spans="1:4" ht="25.15" customHeight="1" x14ac:dyDescent="0.35">
      <c r="A49" s="126" t="s">
        <v>157</v>
      </c>
      <c r="B49" s="184" t="s">
        <v>221</v>
      </c>
      <c r="C49" s="184"/>
      <c r="D49" s="184"/>
    </row>
    <row r="50" spans="1:4" x14ac:dyDescent="0.35">
      <c r="A50" s="2" t="s">
        <v>156</v>
      </c>
      <c r="B50" s="184" t="s">
        <v>175</v>
      </c>
      <c r="C50" s="184"/>
      <c r="D50" s="184"/>
    </row>
  </sheetData>
  <mergeCells count="8">
    <mergeCell ref="B48:D48"/>
    <mergeCell ref="B49:D49"/>
    <mergeCell ref="B50:D50"/>
    <mergeCell ref="A1:B1"/>
    <mergeCell ref="A2:D2"/>
    <mergeCell ref="A4:B4"/>
    <mergeCell ref="B46:D46"/>
    <mergeCell ref="B47:D47"/>
  </mergeCells>
  <hyperlinks>
    <hyperlink ref="A1:B1" location="ContentsHead" display="ContentsHead" xr:uid="{9B75542F-653C-4E2C-8CA9-2F83FB7E2105}"/>
  </hyperlink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8CD36-ABC1-4CD2-B4A5-A4A208A577B9}">
  <sheetPr codeName="Sheet23"/>
  <dimension ref="A1:XFC49"/>
  <sheetViews>
    <sheetView zoomScaleNormal="100" workbookViewId="0">
      <pane ySplit="5" topLeftCell="A6" activePane="bottomLeft" state="frozen"/>
      <selection pane="bottomLeft" sqref="A1:C1"/>
    </sheetView>
  </sheetViews>
  <sheetFormatPr defaultColWidth="0" defaultRowHeight="12.75" x14ac:dyDescent="0.35"/>
  <cols>
    <col min="1" max="1" width="2" style="2" customWidth="1"/>
    <col min="2" max="2" width="2.73046875" style="2" customWidth="1"/>
    <col min="3" max="3" width="20.73046875" style="2" customWidth="1"/>
    <col min="4" max="4" width="15.1328125" style="2" customWidth="1"/>
    <col min="5" max="5" width="19.265625" style="2" customWidth="1"/>
    <col min="6" max="6" width="8.86328125" style="2" customWidth="1"/>
    <col min="7" max="7" width="8.86328125" style="2" hidden="1" customWidth="1"/>
    <col min="8" max="8" width="0" style="2" hidden="1" customWidth="1"/>
    <col min="9" max="16379" width="8.86328125" style="2" hidden="1"/>
    <col min="16380" max="16380" width="8.59765625" style="2" hidden="1" customWidth="1"/>
    <col min="16381" max="16383" width="8.86328125" style="2" hidden="1"/>
    <col min="16384" max="16384" width="8.59765625" style="2" hidden="1"/>
  </cols>
  <sheetData>
    <row r="1" spans="1:5" ht="14.25" x14ac:dyDescent="0.35">
      <c r="A1" s="175" t="s">
        <v>45</v>
      </c>
      <c r="B1" s="175"/>
      <c r="C1" s="175"/>
    </row>
    <row r="2" spans="1:5" ht="31.15" customHeight="1" x14ac:dyDescent="0.35">
      <c r="B2" s="185" t="s">
        <v>222</v>
      </c>
      <c r="C2" s="185"/>
      <c r="D2" s="185"/>
      <c r="E2" s="185"/>
    </row>
    <row r="3" spans="1:5" ht="8.4499999999999993" customHeight="1" x14ac:dyDescent="0.35"/>
    <row r="4" spans="1:5" ht="16.149999999999999" customHeight="1" x14ac:dyDescent="0.85">
      <c r="B4" s="187"/>
      <c r="C4" s="187"/>
      <c r="D4" s="189" t="s">
        <v>223</v>
      </c>
      <c r="E4" s="189"/>
    </row>
    <row r="5" spans="1:5" ht="38.450000000000003" customHeight="1" x14ac:dyDescent="0.85">
      <c r="B5" s="188"/>
      <c r="C5" s="188"/>
      <c r="D5" s="127" t="s">
        <v>141</v>
      </c>
      <c r="E5" s="128" t="s">
        <v>224</v>
      </c>
    </row>
    <row r="6" spans="1:5" ht="13.15" x14ac:dyDescent="0.4">
      <c r="B6" s="8" t="s">
        <v>91</v>
      </c>
      <c r="C6" s="8"/>
    </row>
    <row r="7" spans="1:5" x14ac:dyDescent="0.35">
      <c r="B7" s="46"/>
      <c r="C7" s="2" t="s">
        <v>36</v>
      </c>
      <c r="D7" s="129">
        <v>640</v>
      </c>
      <c r="E7" s="130">
        <v>5</v>
      </c>
    </row>
    <row r="8" spans="1:5" x14ac:dyDescent="0.35">
      <c r="B8" s="46"/>
      <c r="C8" s="45" t="s">
        <v>196</v>
      </c>
      <c r="D8" s="129">
        <v>1430</v>
      </c>
      <c r="E8" s="130">
        <v>10.9</v>
      </c>
    </row>
    <row r="9" spans="1:5" x14ac:dyDescent="0.35">
      <c r="B9" s="46"/>
      <c r="C9" s="45" t="s">
        <v>93</v>
      </c>
      <c r="D9" s="129">
        <v>140</v>
      </c>
      <c r="E9" s="130">
        <v>1.2</v>
      </c>
    </row>
    <row r="10" spans="1:5" ht="26.45" customHeight="1" x14ac:dyDescent="0.4">
      <c r="B10" s="8" t="s">
        <v>94</v>
      </c>
      <c r="C10" s="8"/>
      <c r="D10" s="131"/>
      <c r="E10" s="132"/>
    </row>
    <row r="11" spans="1:5" x14ac:dyDescent="0.35">
      <c r="C11" s="45" t="s">
        <v>95</v>
      </c>
      <c r="D11" s="129">
        <v>20</v>
      </c>
      <c r="E11" s="130">
        <v>0.1</v>
      </c>
    </row>
    <row r="12" spans="1:5" x14ac:dyDescent="0.35">
      <c r="C12" s="45" t="s">
        <v>96</v>
      </c>
      <c r="D12" s="129">
        <v>110</v>
      </c>
      <c r="E12" s="130">
        <v>0.9</v>
      </c>
    </row>
    <row r="13" spans="1:5" x14ac:dyDescent="0.35">
      <c r="C13" s="45" t="s">
        <v>97</v>
      </c>
      <c r="D13" s="129">
        <v>220</v>
      </c>
      <c r="E13" s="130">
        <v>1.7</v>
      </c>
    </row>
    <row r="14" spans="1:5" x14ac:dyDescent="0.35">
      <c r="C14" s="45" t="s">
        <v>98</v>
      </c>
      <c r="D14" s="129">
        <v>280</v>
      </c>
      <c r="E14" s="130">
        <v>2.2000000000000002</v>
      </c>
    </row>
    <row r="15" spans="1:5" ht="26.45" customHeight="1" x14ac:dyDescent="0.35">
      <c r="C15" s="45" t="s">
        <v>99</v>
      </c>
      <c r="D15" s="129">
        <v>280</v>
      </c>
      <c r="E15" s="130">
        <v>2</v>
      </c>
    </row>
    <row r="16" spans="1:5" x14ac:dyDescent="0.35">
      <c r="C16" s="45" t="s">
        <v>100</v>
      </c>
      <c r="D16" s="129">
        <v>390</v>
      </c>
      <c r="E16" s="130">
        <v>3.1</v>
      </c>
    </row>
    <row r="17" spans="2:5" x14ac:dyDescent="0.35">
      <c r="C17" s="45" t="s">
        <v>101</v>
      </c>
      <c r="D17" s="129">
        <v>350</v>
      </c>
      <c r="E17" s="130">
        <v>2.5</v>
      </c>
    </row>
    <row r="18" spans="2:5" x14ac:dyDescent="0.35">
      <c r="C18" s="45" t="s">
        <v>225</v>
      </c>
      <c r="D18" s="129">
        <v>410</v>
      </c>
      <c r="E18" s="130">
        <v>3.2</v>
      </c>
    </row>
    <row r="19" spans="2:5" ht="26.45" customHeight="1" x14ac:dyDescent="0.4">
      <c r="B19" s="8" t="s">
        <v>103</v>
      </c>
    </row>
    <row r="20" spans="2:5" x14ac:dyDescent="0.35">
      <c r="C20" s="44" t="s">
        <v>104</v>
      </c>
      <c r="D20" s="129">
        <v>0</v>
      </c>
      <c r="E20" s="133">
        <v>0</v>
      </c>
    </row>
    <row r="21" spans="2:5" x14ac:dyDescent="0.35">
      <c r="C21" s="44" t="s">
        <v>69</v>
      </c>
      <c r="D21" s="129" t="s">
        <v>138</v>
      </c>
      <c r="E21" s="133" t="s">
        <v>138</v>
      </c>
    </row>
    <row r="22" spans="2:5" x14ac:dyDescent="0.35">
      <c r="C22" s="44" t="s">
        <v>105</v>
      </c>
      <c r="D22" s="129">
        <v>20</v>
      </c>
      <c r="E22" s="133">
        <v>0.1</v>
      </c>
    </row>
    <row r="23" spans="2:5" x14ac:dyDescent="0.35">
      <c r="C23" s="44" t="s">
        <v>106</v>
      </c>
      <c r="D23" s="129">
        <v>20</v>
      </c>
      <c r="E23" s="133">
        <v>0.2</v>
      </c>
    </row>
    <row r="24" spans="2:5" x14ac:dyDescent="0.35">
      <c r="C24" s="44" t="s">
        <v>107</v>
      </c>
      <c r="D24" s="129">
        <v>30</v>
      </c>
      <c r="E24" s="133">
        <v>0.2</v>
      </c>
    </row>
    <row r="25" spans="2:5" x14ac:dyDescent="0.35">
      <c r="C25" s="44" t="s">
        <v>108</v>
      </c>
      <c r="D25" s="129">
        <v>70</v>
      </c>
      <c r="E25" s="133">
        <v>0.5</v>
      </c>
    </row>
    <row r="26" spans="2:5" x14ac:dyDescent="0.35">
      <c r="C26" s="44" t="s">
        <v>109</v>
      </c>
      <c r="D26" s="129">
        <v>70</v>
      </c>
      <c r="E26" s="133">
        <v>0.5</v>
      </c>
    </row>
    <row r="27" spans="2:5" x14ac:dyDescent="0.35">
      <c r="C27" s="44" t="s">
        <v>110</v>
      </c>
      <c r="D27" s="129">
        <v>100</v>
      </c>
      <c r="E27" s="133">
        <v>0.8</v>
      </c>
    </row>
    <row r="28" spans="2:5" x14ac:dyDescent="0.35">
      <c r="C28" s="44" t="s">
        <v>111</v>
      </c>
      <c r="D28" s="129">
        <v>50</v>
      </c>
      <c r="E28" s="133">
        <v>0.4</v>
      </c>
    </row>
    <row r="29" spans="2:5" x14ac:dyDescent="0.35">
      <c r="C29" s="44" t="s">
        <v>112</v>
      </c>
      <c r="D29" s="129">
        <v>100</v>
      </c>
      <c r="E29" s="133">
        <v>0.8</v>
      </c>
    </row>
    <row r="30" spans="2:5" x14ac:dyDescent="0.35">
      <c r="C30" s="44" t="s">
        <v>113</v>
      </c>
      <c r="D30" s="129">
        <v>100</v>
      </c>
      <c r="E30" s="133">
        <v>0.8</v>
      </c>
    </row>
    <row r="31" spans="2:5" x14ac:dyDescent="0.35">
      <c r="C31" s="44" t="s">
        <v>114</v>
      </c>
      <c r="D31" s="129">
        <v>90</v>
      </c>
      <c r="E31" s="133">
        <v>0.7</v>
      </c>
    </row>
    <row r="32" spans="2:5" ht="26.45" customHeight="1" x14ac:dyDescent="0.35">
      <c r="C32" s="44" t="s">
        <v>115</v>
      </c>
      <c r="D32" s="129">
        <v>110</v>
      </c>
      <c r="E32" s="133">
        <v>0.8</v>
      </c>
    </row>
    <row r="33" spans="2:5" x14ac:dyDescent="0.35">
      <c r="C33" s="44" t="s">
        <v>70</v>
      </c>
      <c r="D33" s="129">
        <v>90</v>
      </c>
      <c r="E33" s="133">
        <v>0.6</v>
      </c>
    </row>
    <row r="34" spans="2:5" x14ac:dyDescent="0.35">
      <c r="C34" s="44" t="s">
        <v>116</v>
      </c>
      <c r="D34" s="129">
        <v>90</v>
      </c>
      <c r="E34" s="133">
        <v>0.7</v>
      </c>
    </row>
    <row r="35" spans="2:5" x14ac:dyDescent="0.35">
      <c r="C35" s="44" t="s">
        <v>117</v>
      </c>
      <c r="D35" s="129">
        <v>140</v>
      </c>
      <c r="E35" s="133">
        <v>1.1000000000000001</v>
      </c>
    </row>
    <row r="36" spans="2:5" x14ac:dyDescent="0.35">
      <c r="C36" s="44" t="s">
        <v>118</v>
      </c>
      <c r="D36" s="129">
        <v>120</v>
      </c>
      <c r="E36" s="133">
        <v>1</v>
      </c>
    </row>
    <row r="37" spans="2:5" x14ac:dyDescent="0.35">
      <c r="C37" s="44" t="s">
        <v>119</v>
      </c>
      <c r="D37" s="129">
        <v>130</v>
      </c>
      <c r="E37" s="133">
        <v>1</v>
      </c>
    </row>
    <row r="38" spans="2:5" x14ac:dyDescent="0.35">
      <c r="C38" s="44" t="s">
        <v>120</v>
      </c>
      <c r="D38" s="129">
        <v>100</v>
      </c>
      <c r="E38" s="133">
        <v>0.8</v>
      </c>
    </row>
    <row r="39" spans="2:5" x14ac:dyDescent="0.35">
      <c r="C39" s="44" t="s">
        <v>121</v>
      </c>
      <c r="D39" s="129">
        <v>130</v>
      </c>
      <c r="E39" s="133">
        <v>0.9</v>
      </c>
    </row>
    <row r="40" spans="2:5" x14ac:dyDescent="0.35">
      <c r="C40" s="44" t="s">
        <v>122</v>
      </c>
      <c r="D40" s="129">
        <v>120</v>
      </c>
      <c r="E40" s="133">
        <v>0.8</v>
      </c>
    </row>
    <row r="41" spans="2:5" x14ac:dyDescent="0.35">
      <c r="C41" s="44" t="s">
        <v>226</v>
      </c>
      <c r="D41" s="129">
        <v>150</v>
      </c>
      <c r="E41" s="133">
        <v>1.2</v>
      </c>
    </row>
    <row r="42" spans="2:5" x14ac:dyDescent="0.35">
      <c r="C42" s="44" t="s">
        <v>227</v>
      </c>
      <c r="D42" s="129">
        <v>100</v>
      </c>
      <c r="E42" s="133">
        <v>0.7</v>
      </c>
    </row>
    <row r="43" spans="2:5" x14ac:dyDescent="0.35">
      <c r="C43" s="44" t="s">
        <v>228</v>
      </c>
      <c r="D43" s="129">
        <v>160</v>
      </c>
      <c r="E43" s="133">
        <v>1.3</v>
      </c>
    </row>
    <row r="44" spans="2:5" ht="26.25" customHeight="1" x14ac:dyDescent="0.35">
      <c r="C44" s="44" t="s">
        <v>229</v>
      </c>
      <c r="D44" s="129">
        <v>140</v>
      </c>
      <c r="E44" s="133">
        <v>1.2</v>
      </c>
    </row>
    <row r="45" spans="2:5" ht="2.65" customHeight="1" x14ac:dyDescent="0.35">
      <c r="B45" s="57"/>
      <c r="C45" s="134"/>
      <c r="D45" s="135"/>
      <c r="E45" s="136"/>
    </row>
    <row r="46" spans="2:5" x14ac:dyDescent="0.35">
      <c r="C46" s="43"/>
      <c r="D46" s="131"/>
      <c r="E46" s="132"/>
    </row>
    <row r="47" spans="2:5" ht="58.9" customHeight="1" x14ac:dyDescent="0.35">
      <c r="B47" s="67">
        <v>1</v>
      </c>
      <c r="C47" s="184" t="s">
        <v>230</v>
      </c>
      <c r="D47" s="184"/>
      <c r="E47" s="184"/>
    </row>
    <row r="48" spans="2:5" ht="57" customHeight="1" x14ac:dyDescent="0.35">
      <c r="B48" s="67">
        <v>2</v>
      </c>
      <c r="C48" s="184" t="s">
        <v>231</v>
      </c>
      <c r="D48" s="184"/>
      <c r="E48" s="184"/>
    </row>
    <row r="49" spans="2:5" x14ac:dyDescent="0.35">
      <c r="B49" s="2" t="s">
        <v>156</v>
      </c>
      <c r="C49" s="184" t="s">
        <v>175</v>
      </c>
      <c r="D49" s="184"/>
      <c r="E49" s="184"/>
    </row>
  </sheetData>
  <mergeCells count="7">
    <mergeCell ref="C49:E49"/>
    <mergeCell ref="A1:C1"/>
    <mergeCell ref="B2:E2"/>
    <mergeCell ref="B4:C5"/>
    <mergeCell ref="D4:E4"/>
    <mergeCell ref="C47:E47"/>
    <mergeCell ref="C48:E48"/>
  </mergeCells>
  <hyperlinks>
    <hyperlink ref="A1:B1" location="Contents!A1" display="Back to contents" xr:uid="{A79B86F4-79CA-44A2-BC1B-EE3C4EB4DC34}"/>
    <hyperlink ref="A1:C1" location="ContentsHead" display="ContentsHead" xr:uid="{6A671B10-E69D-4ED8-B02C-FC1510694B41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A7B85-5219-41E6-9AA4-CB923E3C9290}">
  <sheetPr codeName="Sheet24"/>
  <dimension ref="A1:E50"/>
  <sheetViews>
    <sheetView showGridLines="0" zoomScaleNormal="100" workbookViewId="0">
      <pane ySplit="4" topLeftCell="A5" activePane="bottomLeft" state="frozen"/>
      <selection pane="bottomLeft" sqref="A1:B1"/>
    </sheetView>
  </sheetViews>
  <sheetFormatPr defaultColWidth="0" defaultRowHeight="14.25" x14ac:dyDescent="0.45"/>
  <cols>
    <col min="1" max="1" width="2.73046875" customWidth="1"/>
    <col min="2" max="2" width="20.73046875" customWidth="1"/>
    <col min="3" max="3" width="25.265625" customWidth="1"/>
    <col min="4" max="5" width="8.86328125" customWidth="1"/>
    <col min="6" max="16384" width="8.86328125" hidden="1"/>
  </cols>
  <sheetData>
    <row r="1" spans="1:5" s="2" customFormat="1" x14ac:dyDescent="0.35">
      <c r="A1" s="175" t="s">
        <v>45</v>
      </c>
      <c r="B1" s="175"/>
      <c r="C1" s="62"/>
    </row>
    <row r="2" spans="1:5" s="2" customFormat="1" ht="30" customHeight="1" x14ac:dyDescent="0.4">
      <c r="A2" s="185" t="s">
        <v>232</v>
      </c>
      <c r="B2" s="185"/>
      <c r="C2" s="185"/>
      <c r="D2" s="8"/>
      <c r="E2" s="8"/>
    </row>
    <row r="3" spans="1:5" s="2" customFormat="1" ht="3.6" customHeight="1" x14ac:dyDescent="0.35">
      <c r="C3" s="62"/>
    </row>
    <row r="4" spans="1:5" s="2" customFormat="1" ht="32.450000000000003" customHeight="1" x14ac:dyDescent="0.85">
      <c r="A4" s="187"/>
      <c r="B4" s="187"/>
      <c r="C4" s="137" t="s">
        <v>68</v>
      </c>
    </row>
    <row r="5" spans="1:5" s="2" customFormat="1" ht="13.15" x14ac:dyDescent="0.4">
      <c r="A5" s="8" t="s">
        <v>91</v>
      </c>
      <c r="B5" s="8"/>
      <c r="C5" s="62"/>
    </row>
    <row r="6" spans="1:5" s="2" customFormat="1" ht="12.75" x14ac:dyDescent="0.35">
      <c r="A6" s="46"/>
      <c r="B6" s="2" t="s">
        <v>36</v>
      </c>
      <c r="C6" s="62">
        <v>220.2</v>
      </c>
    </row>
    <row r="7" spans="1:5" s="2" customFormat="1" ht="12.75" x14ac:dyDescent="0.35">
      <c r="A7" s="46"/>
      <c r="B7" s="45" t="s">
        <v>196</v>
      </c>
      <c r="C7" s="62">
        <v>233.5</v>
      </c>
    </row>
    <row r="8" spans="1:5" s="2" customFormat="1" ht="12.75" x14ac:dyDescent="0.35">
      <c r="A8" s="46"/>
      <c r="B8" s="45" t="s">
        <v>93</v>
      </c>
      <c r="C8" s="62">
        <v>38.5</v>
      </c>
    </row>
    <row r="9" spans="1:5" s="2" customFormat="1" ht="26.45" customHeight="1" x14ac:dyDescent="0.4">
      <c r="A9" s="8" t="s">
        <v>94</v>
      </c>
      <c r="B9" s="8"/>
      <c r="C9" s="62"/>
    </row>
    <row r="10" spans="1:5" s="2" customFormat="1" ht="12.75" x14ac:dyDescent="0.35">
      <c r="B10" s="44" t="s">
        <v>95</v>
      </c>
      <c r="C10" s="62">
        <v>39</v>
      </c>
    </row>
    <row r="11" spans="1:5" s="2" customFormat="1" ht="12.75" x14ac:dyDescent="0.35">
      <c r="B11" s="44" t="s">
        <v>96</v>
      </c>
      <c r="C11" s="62">
        <v>62.8</v>
      </c>
    </row>
    <row r="12" spans="1:5" s="2" customFormat="1" ht="12.75" x14ac:dyDescent="0.35">
      <c r="B12" s="44" t="s">
        <v>97</v>
      </c>
      <c r="C12" s="62">
        <v>65.8</v>
      </c>
    </row>
    <row r="13" spans="1:5" s="2" customFormat="1" ht="12.75" x14ac:dyDescent="0.35">
      <c r="B13" s="44" t="s">
        <v>98</v>
      </c>
      <c r="C13" s="62">
        <v>52.6</v>
      </c>
    </row>
    <row r="14" spans="1:5" s="2" customFormat="1" ht="26.45" customHeight="1" x14ac:dyDescent="0.35">
      <c r="B14" s="44" t="s">
        <v>99</v>
      </c>
      <c r="C14" s="62">
        <v>47.9</v>
      </c>
    </row>
    <row r="15" spans="1:5" s="2" customFormat="1" ht="12.75" x14ac:dyDescent="0.35">
      <c r="B15" s="44" t="s">
        <v>100</v>
      </c>
      <c r="C15" s="62">
        <v>60.5</v>
      </c>
    </row>
    <row r="16" spans="1:5" s="2" customFormat="1" ht="12.75" x14ac:dyDescent="0.35">
      <c r="B16" s="44" t="s">
        <v>101</v>
      </c>
      <c r="C16" s="62">
        <v>72.400000000000006</v>
      </c>
    </row>
    <row r="17" spans="1:3" s="2" customFormat="1" ht="12.75" x14ac:dyDescent="0.35">
      <c r="B17" s="44" t="s">
        <v>225</v>
      </c>
      <c r="C17" s="62">
        <v>52.7</v>
      </c>
    </row>
    <row r="18" spans="1:3" s="2" customFormat="1" ht="26.45" customHeight="1" x14ac:dyDescent="0.4">
      <c r="A18" s="8" t="s">
        <v>103</v>
      </c>
      <c r="C18" s="62"/>
    </row>
    <row r="19" spans="1:3" s="2" customFormat="1" ht="12.75" x14ac:dyDescent="0.35">
      <c r="B19" s="44" t="s">
        <v>104</v>
      </c>
      <c r="C19" s="62">
        <v>6.2</v>
      </c>
    </row>
    <row r="20" spans="1:3" s="2" customFormat="1" ht="12.75" x14ac:dyDescent="0.35">
      <c r="B20" s="44" t="s">
        <v>69</v>
      </c>
      <c r="C20" s="62">
        <v>17.3</v>
      </c>
    </row>
    <row r="21" spans="1:3" s="2" customFormat="1" ht="12.75" x14ac:dyDescent="0.35">
      <c r="B21" s="44" t="s">
        <v>105</v>
      </c>
      <c r="C21" s="62">
        <v>15.5</v>
      </c>
    </row>
    <row r="22" spans="1:3" s="2" customFormat="1" ht="12.75" x14ac:dyDescent="0.35">
      <c r="B22" s="44" t="s">
        <v>106</v>
      </c>
      <c r="C22" s="62">
        <v>20.6</v>
      </c>
    </row>
    <row r="23" spans="1:3" s="2" customFormat="1" ht="12.75" x14ac:dyDescent="0.35">
      <c r="B23" s="44" t="s">
        <v>107</v>
      </c>
      <c r="C23" s="62">
        <v>23.6</v>
      </c>
    </row>
    <row r="24" spans="1:3" s="2" customFormat="1" ht="12.75" x14ac:dyDescent="0.35">
      <c r="B24" s="44" t="s">
        <v>108</v>
      </c>
      <c r="C24" s="62">
        <v>18.600000000000001</v>
      </c>
    </row>
    <row r="25" spans="1:3" s="2" customFormat="1" ht="12.75" x14ac:dyDescent="0.35">
      <c r="B25" s="44" t="s">
        <v>109</v>
      </c>
      <c r="C25" s="62">
        <v>21.7</v>
      </c>
    </row>
    <row r="26" spans="1:3" s="2" customFormat="1" ht="12.75" x14ac:dyDescent="0.35">
      <c r="B26" s="44" t="s">
        <v>110</v>
      </c>
      <c r="C26" s="62">
        <v>22.1</v>
      </c>
    </row>
    <row r="27" spans="1:3" s="2" customFormat="1" ht="12.75" x14ac:dyDescent="0.35">
      <c r="B27" s="44" t="s">
        <v>111</v>
      </c>
      <c r="C27" s="62">
        <v>22.1</v>
      </c>
    </row>
    <row r="28" spans="1:3" s="2" customFormat="1" ht="12.75" x14ac:dyDescent="0.35">
      <c r="B28" s="44" t="s">
        <v>112</v>
      </c>
      <c r="C28" s="62">
        <v>20.6</v>
      </c>
    </row>
    <row r="29" spans="1:3" s="2" customFormat="1" ht="12.75" x14ac:dyDescent="0.35">
      <c r="B29" s="44" t="s">
        <v>113</v>
      </c>
      <c r="C29" s="62">
        <v>14.5</v>
      </c>
    </row>
    <row r="30" spans="1:3" s="2" customFormat="1" ht="12.75" x14ac:dyDescent="0.35">
      <c r="B30" s="44" t="s">
        <v>114</v>
      </c>
      <c r="C30" s="62">
        <v>17.5</v>
      </c>
    </row>
    <row r="31" spans="1:3" s="2" customFormat="1" ht="26.45" customHeight="1" x14ac:dyDescent="0.35">
      <c r="B31" s="44" t="s">
        <v>115</v>
      </c>
      <c r="C31" s="62">
        <v>17</v>
      </c>
    </row>
    <row r="32" spans="1:3" s="2" customFormat="1" ht="12.75" x14ac:dyDescent="0.35">
      <c r="B32" s="44" t="s">
        <v>70</v>
      </c>
      <c r="C32" s="62">
        <v>16</v>
      </c>
    </row>
    <row r="33" spans="1:5" s="2" customFormat="1" ht="12.75" x14ac:dyDescent="0.35">
      <c r="B33" s="44" t="s">
        <v>116</v>
      </c>
      <c r="C33" s="62">
        <v>14.9</v>
      </c>
    </row>
    <row r="34" spans="1:5" s="2" customFormat="1" ht="12.75" x14ac:dyDescent="0.35">
      <c r="B34" s="44" t="s">
        <v>117</v>
      </c>
      <c r="C34" s="62">
        <v>20.100000000000001</v>
      </c>
    </row>
    <row r="35" spans="1:5" s="2" customFormat="1" ht="12.75" x14ac:dyDescent="0.35">
      <c r="B35" s="44" t="s">
        <v>118</v>
      </c>
      <c r="C35" s="62">
        <v>21.5</v>
      </c>
    </row>
    <row r="36" spans="1:5" s="2" customFormat="1" ht="12.75" x14ac:dyDescent="0.35">
      <c r="B36" s="44" t="s">
        <v>119</v>
      </c>
      <c r="C36" s="62">
        <v>18.899999999999999</v>
      </c>
    </row>
    <row r="37" spans="1:5" s="2" customFormat="1" ht="12.75" x14ac:dyDescent="0.35">
      <c r="B37" s="44" t="s">
        <v>120</v>
      </c>
      <c r="C37" s="62">
        <v>23.8</v>
      </c>
    </row>
    <row r="38" spans="1:5" s="2" customFormat="1" ht="12.75" x14ac:dyDescent="0.35">
      <c r="B38" s="44" t="s">
        <v>121</v>
      </c>
      <c r="C38" s="62">
        <v>18</v>
      </c>
    </row>
    <row r="39" spans="1:5" s="2" customFormat="1" ht="12.75" x14ac:dyDescent="0.35">
      <c r="B39" s="44" t="s">
        <v>122</v>
      </c>
      <c r="C39" s="62">
        <v>30.6</v>
      </c>
    </row>
    <row r="40" spans="1:5" s="2" customFormat="1" ht="12.75" x14ac:dyDescent="0.35">
      <c r="B40" s="44" t="s">
        <v>226</v>
      </c>
      <c r="C40" s="62">
        <v>15.1</v>
      </c>
    </row>
    <row r="41" spans="1:5" s="2" customFormat="1" ht="12.75" x14ac:dyDescent="0.35">
      <c r="B41" s="44" t="s">
        <v>227</v>
      </c>
      <c r="C41" s="62">
        <v>19.399999999999999</v>
      </c>
    </row>
    <row r="42" spans="1:5" s="2" customFormat="1" ht="12.75" x14ac:dyDescent="0.35">
      <c r="B42" s="44" t="s">
        <v>228</v>
      </c>
      <c r="C42" s="62">
        <v>18.2</v>
      </c>
    </row>
    <row r="43" spans="1:5" s="2" customFormat="1" ht="12.75" x14ac:dyDescent="0.35">
      <c r="B43" s="44" t="s">
        <v>229</v>
      </c>
      <c r="C43" s="62">
        <v>38.5</v>
      </c>
    </row>
    <row r="44" spans="1:5" s="2" customFormat="1" ht="2.65" customHeight="1" x14ac:dyDescent="0.35">
      <c r="A44" s="57"/>
      <c r="B44" s="138"/>
      <c r="C44" s="139"/>
    </row>
    <row r="45" spans="1:5" s="2" customFormat="1" ht="12.75" x14ac:dyDescent="0.35">
      <c r="C45" s="62"/>
    </row>
    <row r="46" spans="1:5" s="2" customFormat="1" ht="46.5" customHeight="1" x14ac:dyDescent="0.35">
      <c r="A46" s="67">
        <v>1</v>
      </c>
      <c r="B46" s="184" t="s">
        <v>233</v>
      </c>
      <c r="C46" s="184"/>
    </row>
    <row r="47" spans="1:5" s="2" customFormat="1" ht="12.75" x14ac:dyDescent="0.35">
      <c r="A47" s="68"/>
      <c r="B47" s="184"/>
      <c r="C47" s="184"/>
      <c r="D47" s="140"/>
      <c r="E47" s="140"/>
    </row>
    <row r="48" spans="1:5" s="2" customFormat="1" ht="12.75" x14ac:dyDescent="0.35">
      <c r="C48" s="62"/>
    </row>
    <row r="49" spans="3:3" s="2" customFormat="1" ht="12.75" x14ac:dyDescent="0.35">
      <c r="C49" s="62"/>
    </row>
    <row r="50" spans="3:3" s="2" customFormat="1" ht="12.75" x14ac:dyDescent="0.35">
      <c r="C50" s="62"/>
    </row>
  </sheetData>
  <mergeCells count="5">
    <mergeCell ref="A1:B1"/>
    <mergeCell ref="A2:C2"/>
    <mergeCell ref="A4:B4"/>
    <mergeCell ref="B46:C46"/>
    <mergeCell ref="B47:C47"/>
  </mergeCells>
  <hyperlinks>
    <hyperlink ref="A1:B1" location="ContentsHead" display="ContentsHead" xr:uid="{1BAFD2F9-F65B-412D-8FCD-764FF3CC9F3B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70518-E542-4988-B598-66F4D539A6F3}">
  <sheetPr codeName="Sheet28"/>
  <dimension ref="A1:Y131"/>
  <sheetViews>
    <sheetView workbookViewId="0">
      <selection sqref="A1:D1"/>
    </sheetView>
  </sheetViews>
  <sheetFormatPr defaultColWidth="0" defaultRowHeight="14.25" x14ac:dyDescent="0.45"/>
  <cols>
    <col min="1" max="1" width="3.265625" style="100" customWidth="1"/>
    <col min="2" max="2" width="10.3984375" style="100" customWidth="1"/>
    <col min="3" max="3" width="2" style="100" customWidth="1"/>
    <col min="4" max="5" width="10.73046875" style="100" bestFit="1" customWidth="1"/>
    <col min="6" max="6" width="11.265625" style="100" bestFit="1" customWidth="1"/>
    <col min="7" max="7" width="13.59765625" style="100" bestFit="1" customWidth="1"/>
    <col min="8" max="8" width="16.3984375" style="100" customWidth="1"/>
    <col min="9" max="13" width="8.86328125" style="141" customWidth="1"/>
    <col min="14" max="14" width="10.59765625" style="141" bestFit="1" customWidth="1"/>
    <col min="15" max="24" width="8.86328125" style="141" customWidth="1"/>
    <col min="25" max="25" width="0" style="141" hidden="1" customWidth="1"/>
    <col min="26" max="16384" width="8.86328125" style="100" hidden="1"/>
  </cols>
  <sheetData>
    <row r="1" spans="1:25" x14ac:dyDescent="0.45">
      <c r="A1" s="190" t="s">
        <v>45</v>
      </c>
      <c r="B1" s="190"/>
      <c r="C1" s="190"/>
      <c r="D1" s="190"/>
      <c r="E1" s="10"/>
      <c r="F1" s="10"/>
      <c r="G1" s="10"/>
      <c r="H1" s="10"/>
      <c r="K1" s="141">
        <v>56</v>
      </c>
      <c r="R1" s="141" t="s">
        <v>234</v>
      </c>
      <c r="S1" s="141">
        <v>1</v>
      </c>
    </row>
    <row r="2" spans="1:25" s="2" customFormat="1" ht="14.45" customHeight="1" x14ac:dyDescent="0.35">
      <c r="A2" s="191" t="s">
        <v>236</v>
      </c>
      <c r="B2" s="191"/>
      <c r="C2" s="191"/>
      <c r="D2" s="191"/>
      <c r="E2" s="191"/>
      <c r="F2" s="191"/>
      <c r="G2" s="191"/>
      <c r="H2" s="191"/>
      <c r="I2" s="13"/>
      <c r="J2" s="13"/>
      <c r="K2" s="13">
        <v>46</v>
      </c>
      <c r="L2" s="13">
        <v>23</v>
      </c>
      <c r="M2" s="13">
        <v>25</v>
      </c>
      <c r="N2" s="13"/>
      <c r="O2" s="13"/>
      <c r="P2" s="13"/>
      <c r="Q2" s="13"/>
      <c r="R2" s="13" t="s">
        <v>235</v>
      </c>
      <c r="S2" s="13">
        <v>25</v>
      </c>
      <c r="T2" s="13"/>
      <c r="U2" s="13"/>
      <c r="V2" s="13"/>
      <c r="W2" s="13"/>
      <c r="X2" s="13"/>
      <c r="Y2" s="13"/>
    </row>
    <row r="3" spans="1:25" s="2" customFormat="1" ht="13.15" x14ac:dyDescent="0.35">
      <c r="B3" s="142"/>
      <c r="C3" s="142"/>
      <c r="D3" s="142"/>
      <c r="E3" s="142"/>
      <c r="F3" s="142"/>
      <c r="G3" s="142"/>
      <c r="H3" s="142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</row>
    <row r="4" spans="1:25" ht="17.45" customHeight="1" x14ac:dyDescent="0.85">
      <c r="A4" s="177" t="s">
        <v>237</v>
      </c>
      <c r="B4" s="177"/>
      <c r="C4" s="177"/>
      <c r="D4" s="177" t="s">
        <v>238</v>
      </c>
      <c r="E4" s="177"/>
      <c r="F4" s="177"/>
      <c r="G4" s="177" t="s">
        <v>239</v>
      </c>
      <c r="H4" s="177"/>
      <c r="K4" s="141">
        <v>47</v>
      </c>
      <c r="L4" s="141">
        <v>38</v>
      </c>
      <c r="M4" s="141">
        <v>39</v>
      </c>
      <c r="V4" s="141" t="s">
        <v>240</v>
      </c>
      <c r="W4" s="141">
        <v>25</v>
      </c>
    </row>
    <row r="5" spans="1:25" ht="16.899999999999999" customHeight="1" x14ac:dyDescent="0.45">
      <c r="A5" s="173"/>
      <c r="B5" s="173"/>
      <c r="C5" s="173"/>
      <c r="D5" s="143" t="s">
        <v>241</v>
      </c>
      <c r="E5" s="143" t="s">
        <v>242</v>
      </c>
      <c r="F5" s="143" t="s">
        <v>243</v>
      </c>
      <c r="G5" s="143" t="s">
        <v>244</v>
      </c>
      <c r="H5" s="143" t="s">
        <v>245</v>
      </c>
      <c r="K5" s="141">
        <v>40</v>
      </c>
      <c r="L5" s="141">
        <v>41</v>
      </c>
      <c r="M5" s="141">
        <v>42</v>
      </c>
      <c r="N5" s="141">
        <v>43</v>
      </c>
      <c r="O5" s="141">
        <v>44</v>
      </c>
      <c r="P5" s="141">
        <v>45</v>
      </c>
      <c r="Q5" s="141">
        <v>48</v>
      </c>
      <c r="V5" s="141" t="s">
        <v>246</v>
      </c>
      <c r="W5" s="141">
        <v>26</v>
      </c>
    </row>
    <row r="6" spans="1:25" x14ac:dyDescent="0.45">
      <c r="B6" s="144" t="s">
        <v>247</v>
      </c>
      <c r="C6" s="145"/>
      <c r="D6" s="146">
        <v>3940</v>
      </c>
      <c r="E6" s="147">
        <v>4350</v>
      </c>
      <c r="F6" s="147">
        <v>4370</v>
      </c>
      <c r="G6" s="148">
        <v>0.10434120335110442</v>
      </c>
      <c r="H6" s="148">
        <v>3.9080459770115539E-3</v>
      </c>
      <c r="V6" s="141" t="s">
        <v>248</v>
      </c>
      <c r="W6" s="141">
        <v>27</v>
      </c>
    </row>
    <row r="7" spans="1:25" x14ac:dyDescent="0.45">
      <c r="B7" s="144" t="s">
        <v>249</v>
      </c>
      <c r="C7" s="145"/>
      <c r="D7" s="147">
        <v>4450</v>
      </c>
      <c r="E7" s="147">
        <v>4760</v>
      </c>
      <c r="F7" s="147">
        <v>4790</v>
      </c>
      <c r="G7" s="148">
        <v>7.1524966261808265E-2</v>
      </c>
      <c r="H7" s="148">
        <v>4.6179680940385825E-3</v>
      </c>
      <c r="K7" s="149"/>
      <c r="V7" s="141" t="s">
        <v>250</v>
      </c>
      <c r="W7" s="141">
        <v>28</v>
      </c>
    </row>
    <row r="8" spans="1:25" x14ac:dyDescent="0.45">
      <c r="B8" s="144" t="s">
        <v>251</v>
      </c>
      <c r="C8" s="145"/>
      <c r="D8" s="147">
        <v>5090</v>
      </c>
      <c r="E8" s="147">
        <v>5390</v>
      </c>
      <c r="F8" s="147">
        <v>5420</v>
      </c>
      <c r="G8" s="148">
        <v>5.8892815076560634E-2</v>
      </c>
      <c r="H8" s="148">
        <v>5.5617352614014681E-3</v>
      </c>
    </row>
    <row r="9" spans="1:25" x14ac:dyDescent="0.45">
      <c r="B9" s="144" t="s">
        <v>252</v>
      </c>
      <c r="C9" s="145"/>
      <c r="D9" s="147">
        <v>4930</v>
      </c>
      <c r="E9" s="147">
        <v>5300</v>
      </c>
      <c r="F9" s="147">
        <v>5310</v>
      </c>
      <c r="G9" s="148">
        <v>7.548701298701288E-2</v>
      </c>
      <c r="H9" s="148">
        <v>2.2641509433962703E-3</v>
      </c>
    </row>
    <row r="10" spans="1:25" x14ac:dyDescent="0.45">
      <c r="B10" s="144" t="s">
        <v>253</v>
      </c>
      <c r="C10" s="145"/>
      <c r="D10" s="147">
        <v>5660</v>
      </c>
      <c r="E10" s="147">
        <v>5950</v>
      </c>
      <c r="F10" s="147">
        <v>5970</v>
      </c>
      <c r="G10" s="148">
        <v>5.1069093479413352E-2</v>
      </c>
      <c r="H10" s="148">
        <v>3.3624747814391398E-3</v>
      </c>
    </row>
    <row r="11" spans="1:25" x14ac:dyDescent="0.45">
      <c r="B11" s="144" t="s">
        <v>254</v>
      </c>
      <c r="C11" s="145"/>
      <c r="D11" s="147">
        <v>4790</v>
      </c>
      <c r="E11" s="147">
        <v>4980</v>
      </c>
      <c r="F11" s="147">
        <v>4990</v>
      </c>
      <c r="G11" s="148">
        <v>3.9883065358112368E-2</v>
      </c>
      <c r="H11" s="148">
        <v>2.8112449799195804E-3</v>
      </c>
    </row>
    <row r="12" spans="1:25" x14ac:dyDescent="0.45">
      <c r="B12" s="144" t="s">
        <v>255</v>
      </c>
      <c r="C12" s="145"/>
      <c r="D12" s="147">
        <v>5460</v>
      </c>
      <c r="E12" s="147">
        <v>5620</v>
      </c>
      <c r="F12" s="147">
        <v>5630</v>
      </c>
      <c r="G12" s="148">
        <v>2.8943029858948588E-2</v>
      </c>
      <c r="H12" s="148">
        <v>1.7803097739006457E-3</v>
      </c>
    </row>
    <row r="13" spans="1:25" x14ac:dyDescent="0.45">
      <c r="B13" s="144" t="s">
        <v>256</v>
      </c>
      <c r="C13" s="145"/>
      <c r="D13" s="147">
        <v>6090</v>
      </c>
      <c r="E13" s="147">
        <v>6300</v>
      </c>
      <c r="F13" s="147">
        <v>6320</v>
      </c>
      <c r="G13" s="148">
        <v>3.4675431388660582E-2</v>
      </c>
      <c r="H13" s="148">
        <v>3.6531130876746865E-3</v>
      </c>
      <c r="N13" s="150"/>
    </row>
    <row r="14" spans="1:25" x14ac:dyDescent="0.45">
      <c r="B14" s="144" t="s">
        <v>257</v>
      </c>
      <c r="C14" s="145"/>
      <c r="D14" s="147">
        <v>5360</v>
      </c>
      <c r="E14" s="147">
        <v>5430</v>
      </c>
      <c r="F14" s="147">
        <v>5440</v>
      </c>
      <c r="G14" s="148">
        <v>1.3067015120403314E-2</v>
      </c>
      <c r="H14" s="148">
        <v>1.4741109268472385E-3</v>
      </c>
    </row>
    <row r="15" spans="1:25" x14ac:dyDescent="0.45">
      <c r="B15" s="144" t="s">
        <v>258</v>
      </c>
      <c r="C15" s="145"/>
      <c r="D15" s="147">
        <v>3900</v>
      </c>
      <c r="E15" s="147">
        <v>4000</v>
      </c>
      <c r="F15" s="147">
        <v>4010</v>
      </c>
      <c r="G15" s="148">
        <v>2.5660764690787818E-2</v>
      </c>
      <c r="H15" s="148">
        <v>2.2516887665748886E-3</v>
      </c>
    </row>
    <row r="16" spans="1:25" x14ac:dyDescent="0.45">
      <c r="B16" s="144" t="s">
        <v>259</v>
      </c>
      <c r="C16" s="145"/>
      <c r="D16" s="147">
        <v>4240</v>
      </c>
      <c r="E16" s="147">
        <v>4290</v>
      </c>
      <c r="F16" s="147">
        <v>4300</v>
      </c>
      <c r="G16" s="148">
        <v>1.2983947119924455E-2</v>
      </c>
      <c r="H16" s="148">
        <v>2.5635050104870771E-3</v>
      </c>
    </row>
    <row r="17" spans="1:11" x14ac:dyDescent="0.45">
      <c r="B17" s="144" t="s">
        <v>260</v>
      </c>
      <c r="C17" s="151"/>
      <c r="D17" s="147">
        <v>4900</v>
      </c>
      <c r="E17" s="147">
        <v>5050</v>
      </c>
      <c r="F17" s="147">
        <v>5050</v>
      </c>
      <c r="G17" s="148">
        <v>3.0222585256279411E-2</v>
      </c>
      <c r="H17" s="148">
        <v>0</v>
      </c>
    </row>
    <row r="18" spans="1:11" x14ac:dyDescent="0.45">
      <c r="B18" s="144" t="s">
        <v>261</v>
      </c>
      <c r="C18" s="151"/>
      <c r="D18" s="147">
        <v>4450</v>
      </c>
      <c r="E18" s="147">
        <v>4510</v>
      </c>
      <c r="F18" s="147">
        <v>4520</v>
      </c>
      <c r="G18" s="148">
        <v>1.4848143982002293E-2</v>
      </c>
      <c r="H18" s="148">
        <v>2.8818443804035088E-3</v>
      </c>
    </row>
    <row r="19" spans="1:11" x14ac:dyDescent="0.45">
      <c r="B19" s="144" t="s">
        <v>262</v>
      </c>
      <c r="C19" s="151"/>
      <c r="D19" s="147">
        <v>4950</v>
      </c>
      <c r="E19" s="147">
        <v>5040</v>
      </c>
      <c r="F19" s="147">
        <v>5050</v>
      </c>
      <c r="G19" s="148">
        <v>1.8387553041018467E-2</v>
      </c>
      <c r="H19" s="148">
        <v>1.5873015873015817E-3</v>
      </c>
    </row>
    <row r="20" spans="1:11" x14ac:dyDescent="0.45">
      <c r="B20" s="144" t="s">
        <v>71</v>
      </c>
      <c r="C20" s="151"/>
      <c r="D20" s="147">
        <v>4940</v>
      </c>
      <c r="E20" s="147">
        <v>5100</v>
      </c>
      <c r="F20" s="147">
        <v>5110</v>
      </c>
      <c r="G20" s="148">
        <v>3.2617504051863921E-2</v>
      </c>
      <c r="H20" s="148">
        <v>1.5695507161075373E-3</v>
      </c>
    </row>
    <row r="21" spans="1:11" x14ac:dyDescent="0.45">
      <c r="B21" s="144" t="s">
        <v>263</v>
      </c>
      <c r="C21" s="151"/>
      <c r="D21" s="147">
        <v>5510</v>
      </c>
      <c r="E21" s="147">
        <v>5570</v>
      </c>
      <c r="F21" s="147">
        <v>5590</v>
      </c>
      <c r="G21" s="148">
        <v>1.2168543407192089E-2</v>
      </c>
      <c r="H21" s="148">
        <v>2.5121119684192728E-3</v>
      </c>
    </row>
    <row r="22" spans="1:11" x14ac:dyDescent="0.45">
      <c r="B22" s="144" t="s">
        <v>264</v>
      </c>
      <c r="C22" s="151"/>
      <c r="D22" s="147">
        <v>5560</v>
      </c>
      <c r="E22" s="147">
        <v>5710</v>
      </c>
      <c r="F22" s="147">
        <v>5720</v>
      </c>
      <c r="G22" s="148">
        <v>2.6784109293546576E-2</v>
      </c>
      <c r="H22" s="148">
        <v>1.5756302521008347E-3</v>
      </c>
    </row>
    <row r="23" spans="1:11" x14ac:dyDescent="0.45">
      <c r="B23" s="144" t="s">
        <v>265</v>
      </c>
      <c r="C23" s="151"/>
      <c r="D23" s="147">
        <v>5060</v>
      </c>
      <c r="E23" s="147">
        <v>5120</v>
      </c>
      <c r="F23" s="147">
        <v>5140</v>
      </c>
      <c r="G23" s="148">
        <v>1.1850681414181219E-2</v>
      </c>
      <c r="H23" s="148">
        <v>2.7327737653719542E-3</v>
      </c>
    </row>
    <row r="24" spans="1:11" x14ac:dyDescent="0.45">
      <c r="B24" s="144" t="s">
        <v>72</v>
      </c>
      <c r="C24" s="151"/>
      <c r="D24" s="147">
        <v>5500</v>
      </c>
      <c r="E24" s="147">
        <v>5580</v>
      </c>
      <c r="F24" s="147">
        <v>5580</v>
      </c>
      <c r="G24" s="148">
        <v>1.4548099654482671E-2</v>
      </c>
      <c r="H24" s="148">
        <v>3.5848718408315605E-4</v>
      </c>
    </row>
    <row r="25" spans="1:11" x14ac:dyDescent="0.45">
      <c r="B25" s="144" t="s">
        <v>266</v>
      </c>
      <c r="C25" s="151"/>
      <c r="D25" s="147">
        <v>5530</v>
      </c>
      <c r="E25" s="147">
        <v>5670</v>
      </c>
      <c r="F25" s="147">
        <v>5680</v>
      </c>
      <c r="G25" s="148">
        <v>2.5492677635147398E-2</v>
      </c>
      <c r="H25" s="148">
        <v>7.0521861777161909E-4</v>
      </c>
    </row>
    <row r="26" spans="1:11" x14ac:dyDescent="0.45">
      <c r="B26" s="144" t="s">
        <v>267</v>
      </c>
      <c r="C26" s="151"/>
      <c r="D26" s="147">
        <v>5360</v>
      </c>
      <c r="E26" s="147">
        <v>5390</v>
      </c>
      <c r="F26" s="147">
        <v>5400</v>
      </c>
      <c r="G26" s="148">
        <v>4.4767767207609666E-3</v>
      </c>
      <c r="H26" s="148">
        <v>2.9712163416899529E-3</v>
      </c>
    </row>
    <row r="27" spans="1:11" x14ac:dyDescent="0.45">
      <c r="B27" s="144" t="s">
        <v>73</v>
      </c>
      <c r="C27" s="151"/>
      <c r="D27" s="147">
        <v>4210</v>
      </c>
      <c r="E27" s="147">
        <v>4350</v>
      </c>
      <c r="F27" s="147">
        <v>4360</v>
      </c>
      <c r="G27" s="148">
        <v>3.3761293390394576E-2</v>
      </c>
      <c r="H27" s="148">
        <v>1.8399264029438367E-3</v>
      </c>
    </row>
    <row r="28" spans="1:11" x14ac:dyDescent="0.45">
      <c r="B28" s="144" t="s">
        <v>268</v>
      </c>
      <c r="C28" s="151"/>
      <c r="D28" s="147">
        <v>4240</v>
      </c>
      <c r="E28" s="147">
        <v>4350</v>
      </c>
      <c r="F28" s="147">
        <v>4360</v>
      </c>
      <c r="G28" s="148">
        <v>2.4976437323279921E-2</v>
      </c>
      <c r="H28" s="148">
        <v>1.3793103448276334E-3</v>
      </c>
    </row>
    <row r="29" spans="1:11" x14ac:dyDescent="0.45">
      <c r="B29" s="144" t="s">
        <v>269</v>
      </c>
      <c r="C29" s="151"/>
      <c r="D29" s="147">
        <v>4570</v>
      </c>
      <c r="E29" s="147">
        <v>4620</v>
      </c>
      <c r="F29" s="147" t="s">
        <v>66</v>
      </c>
      <c r="G29" s="148">
        <v>1.0936132983377034E-2</v>
      </c>
      <c r="H29" s="148" t="s">
        <v>66</v>
      </c>
    </row>
    <row r="30" spans="1:11" x14ac:dyDescent="0.45">
      <c r="B30" s="144" t="s">
        <v>270</v>
      </c>
      <c r="C30" s="151"/>
      <c r="D30" s="147">
        <v>2060</v>
      </c>
      <c r="E30" s="147" t="s">
        <v>66</v>
      </c>
      <c r="F30" s="147" t="s">
        <v>66</v>
      </c>
      <c r="G30" s="148" t="s">
        <v>66</v>
      </c>
      <c r="H30" s="148" t="s">
        <v>66</v>
      </c>
    </row>
    <row r="31" spans="1:11" x14ac:dyDescent="0.45">
      <c r="A31" s="152"/>
      <c r="B31" s="153"/>
      <c r="C31" s="154"/>
      <c r="D31" s="155"/>
      <c r="E31" s="155"/>
      <c r="F31" s="153"/>
      <c r="G31" s="155"/>
      <c r="H31" s="155"/>
    </row>
    <row r="32" spans="1:11" x14ac:dyDescent="0.45">
      <c r="A32" s="156">
        <v>1</v>
      </c>
      <c r="B32" s="2" t="s">
        <v>271</v>
      </c>
      <c r="D32" s="157"/>
      <c r="E32" s="157"/>
      <c r="F32" s="157"/>
      <c r="G32" s="157"/>
      <c r="K32" s="141">
        <v>49</v>
      </c>
    </row>
    <row r="34" spans="1:25" x14ac:dyDescent="0.45">
      <c r="B34" s="10" t="s">
        <v>66</v>
      </c>
      <c r="C34" s="10"/>
      <c r="D34" s="10"/>
      <c r="E34" s="10"/>
      <c r="F34" s="10"/>
      <c r="G34" s="10"/>
      <c r="H34" s="10"/>
    </row>
    <row r="35" spans="1:25" s="2" customFormat="1" x14ac:dyDescent="0.45">
      <c r="A35" s="176" t="s">
        <v>246</v>
      </c>
      <c r="B35" s="176"/>
      <c r="C35" s="176"/>
      <c r="D35" s="176"/>
      <c r="E35" s="176"/>
      <c r="F35" s="176"/>
      <c r="G35" s="176"/>
      <c r="H35" s="176"/>
      <c r="I35" s="13"/>
      <c r="J35" s="13"/>
      <c r="K35" s="141">
        <v>46</v>
      </c>
      <c r="L35" s="13">
        <v>23</v>
      </c>
      <c r="M35" s="13">
        <v>26</v>
      </c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</row>
    <row r="36" spans="1:25" s="2" customFormat="1" x14ac:dyDescent="0.45">
      <c r="B36" s="10"/>
      <c r="C36" s="10"/>
      <c r="D36" s="158"/>
      <c r="E36" s="158"/>
      <c r="F36" s="158"/>
      <c r="G36" s="158"/>
      <c r="H36" s="158"/>
      <c r="I36" s="13"/>
      <c r="J36" s="13"/>
      <c r="K36" s="141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</row>
    <row r="37" spans="1:25" ht="17.45" customHeight="1" x14ac:dyDescent="0.85">
      <c r="A37" s="177" t="s">
        <v>237</v>
      </c>
      <c r="B37" s="177"/>
      <c r="C37" s="177"/>
      <c r="D37" s="177" t="s">
        <v>238</v>
      </c>
      <c r="E37" s="177"/>
      <c r="F37" s="177"/>
      <c r="G37" s="177" t="s">
        <v>239</v>
      </c>
      <c r="H37" s="177"/>
      <c r="K37" s="141">
        <v>47</v>
      </c>
      <c r="L37" s="141">
        <v>38</v>
      </c>
      <c r="M37" s="141">
        <v>39</v>
      </c>
    </row>
    <row r="38" spans="1:25" ht="16.899999999999999" customHeight="1" x14ac:dyDescent="0.45">
      <c r="A38" s="173"/>
      <c r="B38" s="173"/>
      <c r="C38" s="173"/>
      <c r="D38" s="143" t="s">
        <v>241</v>
      </c>
      <c r="E38" s="143" t="s">
        <v>242</v>
      </c>
      <c r="F38" s="143" t="s">
        <v>243</v>
      </c>
      <c r="G38" s="143" t="s">
        <v>244</v>
      </c>
      <c r="H38" s="143" t="s">
        <v>245</v>
      </c>
      <c r="K38" s="141">
        <v>40</v>
      </c>
      <c r="L38" s="141">
        <v>41</v>
      </c>
      <c r="M38" s="141">
        <v>42</v>
      </c>
      <c r="N38" s="141">
        <v>43</v>
      </c>
      <c r="O38" s="141">
        <v>44</v>
      </c>
      <c r="P38" s="141">
        <v>45</v>
      </c>
      <c r="Q38" s="141">
        <v>48</v>
      </c>
    </row>
    <row r="39" spans="1:25" x14ac:dyDescent="0.45">
      <c r="B39" s="144" t="s">
        <v>247</v>
      </c>
      <c r="C39" s="145"/>
      <c r="D39" s="147">
        <v>3560</v>
      </c>
      <c r="E39" s="147">
        <v>3870</v>
      </c>
      <c r="F39" s="147">
        <v>3880</v>
      </c>
      <c r="G39" s="148">
        <v>8.7970770095559203E-2</v>
      </c>
      <c r="H39" s="148">
        <v>3.0999741668820135E-3</v>
      </c>
    </row>
    <row r="40" spans="1:25" x14ac:dyDescent="0.45">
      <c r="B40" s="144" t="s">
        <v>249</v>
      </c>
      <c r="C40" s="145"/>
      <c r="D40" s="147">
        <v>4090</v>
      </c>
      <c r="E40" s="147">
        <v>4320</v>
      </c>
      <c r="F40" s="147">
        <v>4340</v>
      </c>
      <c r="G40" s="148">
        <v>5.7988744800587133E-2</v>
      </c>
      <c r="H40" s="148">
        <v>3.4690101757632874E-3</v>
      </c>
    </row>
    <row r="41" spans="1:25" x14ac:dyDescent="0.45">
      <c r="B41" s="144" t="s">
        <v>251</v>
      </c>
      <c r="C41" s="145"/>
      <c r="D41" s="147">
        <v>4700</v>
      </c>
      <c r="E41" s="147">
        <v>4940</v>
      </c>
      <c r="F41" s="147">
        <v>4960</v>
      </c>
      <c r="G41" s="148">
        <v>5.1042109740536024E-2</v>
      </c>
      <c r="H41" s="148">
        <v>3.6422501011736941E-3</v>
      </c>
    </row>
    <row r="42" spans="1:25" x14ac:dyDescent="0.45">
      <c r="B42" s="144" t="s">
        <v>252</v>
      </c>
      <c r="C42" s="145"/>
      <c r="D42" s="147">
        <v>4540</v>
      </c>
      <c r="E42" s="147">
        <v>4830</v>
      </c>
      <c r="F42" s="147">
        <v>4840</v>
      </c>
      <c r="G42" s="148">
        <v>6.3408190224570671E-2</v>
      </c>
      <c r="H42" s="148">
        <v>1.4492753623187582E-3</v>
      </c>
    </row>
    <row r="43" spans="1:25" x14ac:dyDescent="0.45">
      <c r="B43" s="144" t="s">
        <v>253</v>
      </c>
      <c r="C43" s="145"/>
      <c r="D43" s="147">
        <v>5230</v>
      </c>
      <c r="E43" s="147">
        <v>5450</v>
      </c>
      <c r="F43" s="147">
        <v>5460</v>
      </c>
      <c r="G43" s="148">
        <v>4.1108986615678855E-2</v>
      </c>
      <c r="H43" s="148">
        <v>1.8365472910928382E-3</v>
      </c>
    </row>
    <row r="44" spans="1:25" x14ac:dyDescent="0.45">
      <c r="B44" s="144" t="s">
        <v>254</v>
      </c>
      <c r="C44" s="145"/>
      <c r="D44" s="147">
        <v>4400</v>
      </c>
      <c r="E44" s="147">
        <v>4530</v>
      </c>
      <c r="F44" s="147">
        <v>4540</v>
      </c>
      <c r="G44" s="148">
        <v>2.8623353021353992E-2</v>
      </c>
      <c r="H44" s="148">
        <v>1.7667844522968323E-3</v>
      </c>
    </row>
    <row r="45" spans="1:25" x14ac:dyDescent="0.45">
      <c r="B45" s="144" t="s">
        <v>255</v>
      </c>
      <c r="C45" s="145"/>
      <c r="D45" s="147">
        <v>4920</v>
      </c>
      <c r="E45" s="147">
        <v>5040</v>
      </c>
      <c r="F45" s="147">
        <v>5040</v>
      </c>
      <c r="G45" s="148">
        <v>2.3964256701868303E-2</v>
      </c>
      <c r="H45" s="148">
        <v>3.9666798889337329E-4</v>
      </c>
    </row>
    <row r="46" spans="1:25" x14ac:dyDescent="0.45">
      <c r="B46" s="144" t="s">
        <v>256</v>
      </c>
      <c r="C46" s="145"/>
      <c r="D46" s="147">
        <v>5590</v>
      </c>
      <c r="E46" s="147">
        <v>5770</v>
      </c>
      <c r="F46" s="147">
        <v>5780</v>
      </c>
      <c r="G46" s="148">
        <v>3.1104755094744307E-2</v>
      </c>
      <c r="H46" s="148">
        <v>2.6005547850207478E-3</v>
      </c>
    </row>
    <row r="47" spans="1:25" x14ac:dyDescent="0.45">
      <c r="B47" s="144" t="s">
        <v>257</v>
      </c>
      <c r="C47" s="145"/>
      <c r="D47" s="147">
        <v>4850</v>
      </c>
      <c r="E47" s="147">
        <v>4900</v>
      </c>
      <c r="F47" s="147">
        <v>4910</v>
      </c>
      <c r="G47" s="148">
        <v>9.4806265457543226E-3</v>
      </c>
      <c r="H47" s="148">
        <v>2.8583095140872761E-3</v>
      </c>
    </row>
    <row r="48" spans="1:25" x14ac:dyDescent="0.45">
      <c r="B48" s="144" t="s">
        <v>258</v>
      </c>
      <c r="C48" s="145"/>
      <c r="D48" s="147">
        <v>3510</v>
      </c>
      <c r="E48" s="147">
        <v>3570</v>
      </c>
      <c r="F48" s="147">
        <v>3580</v>
      </c>
      <c r="G48" s="148">
        <v>1.8523795953263145E-2</v>
      </c>
      <c r="H48" s="148">
        <v>1.1191941801902416E-3</v>
      </c>
    </row>
    <row r="49" spans="1:8" x14ac:dyDescent="0.45">
      <c r="B49" s="144" t="s">
        <v>259</v>
      </c>
      <c r="C49" s="151"/>
      <c r="D49" s="147">
        <v>3810</v>
      </c>
      <c r="E49" s="147">
        <v>3850</v>
      </c>
      <c r="F49" s="147">
        <v>3850</v>
      </c>
      <c r="G49" s="148">
        <v>1.0236220472440882E-2</v>
      </c>
      <c r="H49" s="148">
        <v>1.2990387113536173E-3</v>
      </c>
    </row>
    <row r="50" spans="1:8" x14ac:dyDescent="0.45">
      <c r="B50" s="144" t="s">
        <v>260</v>
      </c>
      <c r="C50" s="151"/>
      <c r="D50" s="147">
        <v>4310</v>
      </c>
      <c r="E50" s="147">
        <v>4400</v>
      </c>
      <c r="F50" s="147">
        <v>4400</v>
      </c>
      <c r="G50" s="148">
        <v>1.9012288430326985E-2</v>
      </c>
      <c r="H50" s="148">
        <v>9.101251422070078E-4</v>
      </c>
    </row>
    <row r="51" spans="1:8" x14ac:dyDescent="0.45">
      <c r="B51" s="144" t="s">
        <v>261</v>
      </c>
      <c r="C51" s="151"/>
      <c r="D51" s="147">
        <v>3960</v>
      </c>
      <c r="E51" s="147">
        <v>4000</v>
      </c>
      <c r="F51" s="147">
        <v>4010</v>
      </c>
      <c r="G51" s="148">
        <v>9.5886954327528695E-3</v>
      </c>
      <c r="H51" s="148">
        <v>1.4996250937264755E-3</v>
      </c>
    </row>
    <row r="52" spans="1:8" x14ac:dyDescent="0.45">
      <c r="B52" s="144" t="s">
        <v>262</v>
      </c>
      <c r="C52" s="151"/>
      <c r="D52" s="147">
        <v>4500</v>
      </c>
      <c r="E52" s="147">
        <v>4550</v>
      </c>
      <c r="F52" s="147">
        <v>4560</v>
      </c>
      <c r="G52" s="148">
        <v>1.2458286985539413E-2</v>
      </c>
      <c r="H52" s="148">
        <v>1.0986596352449141E-3</v>
      </c>
    </row>
    <row r="53" spans="1:8" x14ac:dyDescent="0.45">
      <c r="B53" s="144" t="s">
        <v>71</v>
      </c>
      <c r="C53" s="151"/>
      <c r="D53" s="147">
        <v>4540</v>
      </c>
      <c r="E53" s="147">
        <v>4660</v>
      </c>
      <c r="F53" s="147">
        <v>4660</v>
      </c>
      <c r="G53" s="148">
        <v>2.5319242624394445E-2</v>
      </c>
      <c r="H53" s="148">
        <v>1.0736525660295371E-3</v>
      </c>
    </row>
    <row r="54" spans="1:8" x14ac:dyDescent="0.45">
      <c r="B54" s="144" t="s">
        <v>263</v>
      </c>
      <c r="C54" s="151"/>
      <c r="D54" s="147">
        <v>4950</v>
      </c>
      <c r="E54" s="147">
        <v>5000</v>
      </c>
      <c r="F54" s="147">
        <v>5000</v>
      </c>
      <c r="G54" s="148">
        <v>9.0909090909090384E-3</v>
      </c>
      <c r="H54" s="148">
        <v>1.6016016016016099E-3</v>
      </c>
    </row>
    <row r="55" spans="1:8" x14ac:dyDescent="0.45">
      <c r="B55" s="144" t="s">
        <v>264</v>
      </c>
      <c r="C55" s="151"/>
      <c r="D55" s="147">
        <v>5140</v>
      </c>
      <c r="E55" s="147">
        <v>5250</v>
      </c>
      <c r="F55" s="147">
        <v>5260</v>
      </c>
      <c r="G55" s="148">
        <v>2.1202100758607179E-2</v>
      </c>
      <c r="H55" s="148">
        <v>1.1428571428571122E-3</v>
      </c>
    </row>
    <row r="56" spans="1:8" x14ac:dyDescent="0.45">
      <c r="B56" s="144" t="s">
        <v>265</v>
      </c>
      <c r="C56" s="151"/>
      <c r="D56" s="147">
        <v>4600</v>
      </c>
      <c r="E56" s="147">
        <v>4640</v>
      </c>
      <c r="F56" s="147">
        <v>4640</v>
      </c>
      <c r="G56" s="148">
        <v>7.3896978917626921E-3</v>
      </c>
      <c r="H56" s="148">
        <v>1.2944983818770073E-3</v>
      </c>
    </row>
    <row r="57" spans="1:8" x14ac:dyDescent="0.45">
      <c r="B57" s="144" t="s">
        <v>72</v>
      </c>
      <c r="C57" s="151"/>
      <c r="D57" s="147">
        <v>5000</v>
      </c>
      <c r="E57" s="147">
        <v>5060</v>
      </c>
      <c r="F57" s="147">
        <v>5060</v>
      </c>
      <c r="G57" s="148">
        <v>1.1193284029582307E-2</v>
      </c>
      <c r="H57" s="148">
        <v>0</v>
      </c>
    </row>
    <row r="58" spans="1:8" x14ac:dyDescent="0.45">
      <c r="B58" s="144" t="s">
        <v>266</v>
      </c>
      <c r="C58" s="151"/>
      <c r="D58" s="147">
        <v>5110</v>
      </c>
      <c r="E58" s="147">
        <v>5220</v>
      </c>
      <c r="F58" s="147">
        <v>5220</v>
      </c>
      <c r="G58" s="148">
        <v>2.0547945205479534E-2</v>
      </c>
      <c r="H58" s="148">
        <v>0</v>
      </c>
    </row>
    <row r="59" spans="1:8" x14ac:dyDescent="0.45">
      <c r="B59" s="144" t="s">
        <v>267</v>
      </c>
      <c r="C59" s="151"/>
      <c r="D59" s="147">
        <v>4860</v>
      </c>
      <c r="E59" s="147">
        <v>4880</v>
      </c>
      <c r="F59" s="147">
        <v>4890</v>
      </c>
      <c r="G59" s="148">
        <v>3.2908268202385127E-3</v>
      </c>
      <c r="H59" s="148">
        <v>1.435014350143593E-3</v>
      </c>
    </row>
    <row r="60" spans="1:8" x14ac:dyDescent="0.45">
      <c r="B60" s="144" t="s">
        <v>73</v>
      </c>
      <c r="C60" s="151"/>
      <c r="D60" s="147">
        <v>3740</v>
      </c>
      <c r="E60" s="147">
        <v>3830</v>
      </c>
      <c r="F60" s="147">
        <v>3840</v>
      </c>
      <c r="G60" s="148">
        <v>2.4057738572574205E-2</v>
      </c>
      <c r="H60" s="148">
        <v>1.0441138084051893E-3</v>
      </c>
    </row>
    <row r="61" spans="1:8" x14ac:dyDescent="0.45">
      <c r="B61" s="144" t="s">
        <v>268</v>
      </c>
      <c r="C61" s="151"/>
      <c r="D61" s="147">
        <v>3850</v>
      </c>
      <c r="E61" s="147">
        <v>3930</v>
      </c>
      <c r="F61" s="147">
        <v>3930</v>
      </c>
      <c r="G61" s="148">
        <v>2.1066319895968855E-2</v>
      </c>
      <c r="H61" s="148">
        <v>1.2735608762097783E-3</v>
      </c>
    </row>
    <row r="62" spans="1:8" x14ac:dyDescent="0.45">
      <c r="B62" s="144" t="s">
        <v>269</v>
      </c>
      <c r="C62" s="151"/>
      <c r="D62" s="147">
        <v>4050</v>
      </c>
      <c r="E62" s="147">
        <v>4070</v>
      </c>
      <c r="F62" s="147" t="s">
        <v>66</v>
      </c>
      <c r="G62" s="148">
        <v>7.1693448702101481E-3</v>
      </c>
      <c r="H62" s="148" t="s">
        <v>66</v>
      </c>
    </row>
    <row r="63" spans="1:8" x14ac:dyDescent="0.45">
      <c r="B63" s="144" t="s">
        <v>270</v>
      </c>
      <c r="C63" s="151"/>
      <c r="D63" s="147">
        <v>1720</v>
      </c>
      <c r="E63" s="147" t="s">
        <v>66</v>
      </c>
      <c r="F63" s="147" t="s">
        <v>66</v>
      </c>
      <c r="G63" s="148" t="s">
        <v>66</v>
      </c>
      <c r="H63" s="148" t="s">
        <v>66</v>
      </c>
    </row>
    <row r="64" spans="1:8" x14ac:dyDescent="0.45">
      <c r="A64" s="152"/>
      <c r="B64" s="153"/>
      <c r="C64" s="154"/>
      <c r="D64" s="155"/>
      <c r="E64" s="155"/>
      <c r="F64" s="153"/>
      <c r="G64" s="155"/>
      <c r="H64" s="155"/>
    </row>
    <row r="65" spans="1:25" x14ac:dyDescent="0.45">
      <c r="A65" s="156">
        <v>1</v>
      </c>
      <c r="B65" s="2" t="s">
        <v>271</v>
      </c>
      <c r="C65" s="157"/>
      <c r="E65" s="157"/>
      <c r="F65" s="157"/>
      <c r="G65" s="157"/>
      <c r="K65" s="141">
        <v>49</v>
      </c>
    </row>
    <row r="68" spans="1:25" s="2" customFormat="1" ht="14.45" customHeight="1" x14ac:dyDescent="0.4">
      <c r="A68" s="176" t="s">
        <v>248</v>
      </c>
      <c r="B68" s="176"/>
      <c r="C68" s="176"/>
      <c r="D68" s="176"/>
      <c r="E68" s="176"/>
      <c r="F68" s="176"/>
      <c r="G68" s="176"/>
      <c r="H68" s="176"/>
      <c r="I68" s="13"/>
      <c r="J68" s="13"/>
      <c r="K68" s="13">
        <v>46</v>
      </c>
      <c r="L68" s="13">
        <v>23</v>
      </c>
      <c r="M68" s="13">
        <v>27</v>
      </c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</row>
    <row r="69" spans="1:25" s="2" customFormat="1" ht="13.15" x14ac:dyDescent="0.4">
      <c r="B69" s="10"/>
      <c r="C69" s="10"/>
      <c r="D69" s="158"/>
      <c r="E69" s="158"/>
      <c r="F69" s="158"/>
      <c r="G69" s="158"/>
      <c r="H69" s="158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</row>
    <row r="70" spans="1:25" ht="17.45" customHeight="1" x14ac:dyDescent="0.85">
      <c r="A70" s="177" t="s">
        <v>237</v>
      </c>
      <c r="B70" s="177"/>
      <c r="C70" s="177"/>
      <c r="D70" s="177" t="s">
        <v>238</v>
      </c>
      <c r="E70" s="177"/>
      <c r="F70" s="177"/>
      <c r="G70" s="177" t="s">
        <v>239</v>
      </c>
      <c r="H70" s="177"/>
      <c r="K70" s="141">
        <v>47</v>
      </c>
      <c r="L70" s="141">
        <v>38</v>
      </c>
      <c r="M70" s="141">
        <v>39</v>
      </c>
    </row>
    <row r="71" spans="1:25" ht="16.899999999999999" customHeight="1" x14ac:dyDescent="0.45">
      <c r="A71" s="173"/>
      <c r="B71" s="173"/>
      <c r="C71" s="173"/>
      <c r="D71" s="143" t="s">
        <v>241</v>
      </c>
      <c r="E71" s="143" t="s">
        <v>242</v>
      </c>
      <c r="F71" s="143" t="s">
        <v>243</v>
      </c>
      <c r="G71" s="143" t="s">
        <v>244</v>
      </c>
      <c r="H71" s="143" t="s">
        <v>245</v>
      </c>
      <c r="K71" s="141">
        <v>40</v>
      </c>
      <c r="L71" s="141">
        <v>41</v>
      </c>
      <c r="M71" s="141">
        <v>42</v>
      </c>
      <c r="N71" s="141">
        <v>43</v>
      </c>
      <c r="O71" s="141">
        <v>44</v>
      </c>
      <c r="P71" s="141">
        <v>45</v>
      </c>
      <c r="Q71" s="141">
        <v>48</v>
      </c>
    </row>
    <row r="72" spans="1:25" x14ac:dyDescent="0.45">
      <c r="B72" s="144" t="s">
        <v>247</v>
      </c>
      <c r="C72" s="145"/>
      <c r="D72" s="147">
        <v>920</v>
      </c>
      <c r="E72" s="147">
        <v>1000</v>
      </c>
      <c r="F72" s="147">
        <v>1000</v>
      </c>
      <c r="G72" s="148">
        <v>8.7852494577006501E-2</v>
      </c>
      <c r="H72" s="148">
        <v>-9.9700897308074854E-4</v>
      </c>
    </row>
    <row r="73" spans="1:25" x14ac:dyDescent="0.45">
      <c r="B73" s="144" t="s">
        <v>249</v>
      </c>
      <c r="C73" s="145"/>
      <c r="D73" s="147">
        <v>1000</v>
      </c>
      <c r="E73" s="147">
        <v>1080</v>
      </c>
      <c r="F73" s="147">
        <v>1080</v>
      </c>
      <c r="G73" s="148">
        <v>7.8685258964143356E-2</v>
      </c>
      <c r="H73" s="148">
        <v>-3.6934441366573978E-3</v>
      </c>
    </row>
    <row r="74" spans="1:25" x14ac:dyDescent="0.45">
      <c r="B74" s="144" t="s">
        <v>251</v>
      </c>
      <c r="C74" s="145"/>
      <c r="D74" s="147">
        <v>1130</v>
      </c>
      <c r="E74" s="147">
        <v>1180</v>
      </c>
      <c r="F74" s="147">
        <v>1180</v>
      </c>
      <c r="G74" s="148">
        <v>4.3209876543209846E-2</v>
      </c>
      <c r="H74" s="148">
        <v>-2.5359256128486551E-3</v>
      </c>
    </row>
    <row r="75" spans="1:25" x14ac:dyDescent="0.45">
      <c r="B75" s="144" t="s">
        <v>252</v>
      </c>
      <c r="C75" s="145"/>
      <c r="D75" s="147">
        <v>1120</v>
      </c>
      <c r="E75" s="147">
        <v>1190</v>
      </c>
      <c r="F75" s="147">
        <v>1180</v>
      </c>
      <c r="G75" s="148">
        <v>5.966162065894931E-2</v>
      </c>
      <c r="H75" s="148">
        <v>-7.5630252100840067E-3</v>
      </c>
    </row>
    <row r="76" spans="1:25" x14ac:dyDescent="0.45">
      <c r="B76" s="144" t="s">
        <v>253</v>
      </c>
      <c r="C76" s="145"/>
      <c r="D76" s="147">
        <v>1210</v>
      </c>
      <c r="E76" s="147">
        <v>1260</v>
      </c>
      <c r="F76" s="147">
        <v>1240</v>
      </c>
      <c r="G76" s="148">
        <v>3.8842975206611507E-2</v>
      </c>
      <c r="H76" s="148">
        <v>-1.6706443914081159E-2</v>
      </c>
    </row>
    <row r="77" spans="1:25" x14ac:dyDescent="0.45">
      <c r="B77" s="144" t="s">
        <v>254</v>
      </c>
      <c r="C77" s="145"/>
      <c r="D77" s="147">
        <v>1000</v>
      </c>
      <c r="E77" s="147">
        <v>1020</v>
      </c>
      <c r="F77" s="147">
        <v>1020</v>
      </c>
      <c r="G77" s="148">
        <v>1.7964071856287456E-2</v>
      </c>
      <c r="H77" s="148">
        <v>2.9411764705882248E-3</v>
      </c>
    </row>
    <row r="78" spans="1:25" x14ac:dyDescent="0.45">
      <c r="B78" s="144" t="s">
        <v>255</v>
      </c>
      <c r="C78" s="145"/>
      <c r="D78" s="147">
        <v>1160</v>
      </c>
      <c r="E78" s="147">
        <v>1200</v>
      </c>
      <c r="F78" s="147">
        <v>1190</v>
      </c>
      <c r="G78" s="148">
        <v>4.0692640692640669E-2</v>
      </c>
      <c r="H78" s="148">
        <v>-8.3194675540765317E-3</v>
      </c>
    </row>
    <row r="79" spans="1:25" x14ac:dyDescent="0.45">
      <c r="B79" s="144" t="s">
        <v>256</v>
      </c>
      <c r="C79" s="145"/>
      <c r="D79" s="147">
        <v>1280</v>
      </c>
      <c r="E79" s="147">
        <v>1320</v>
      </c>
      <c r="F79" s="147">
        <v>1310</v>
      </c>
      <c r="G79" s="148">
        <v>3.4455755677368805E-2</v>
      </c>
      <c r="H79" s="148">
        <v>-6.0560181680544556E-3</v>
      </c>
    </row>
    <row r="80" spans="1:25" x14ac:dyDescent="0.45">
      <c r="B80" s="144" t="s">
        <v>257</v>
      </c>
      <c r="C80" s="145"/>
      <c r="D80" s="147">
        <v>1090</v>
      </c>
      <c r="E80" s="147">
        <v>1100</v>
      </c>
      <c r="F80" s="147">
        <v>1090</v>
      </c>
      <c r="G80" s="148">
        <v>7.3394495412844041E-3</v>
      </c>
      <c r="H80" s="148">
        <v>-7.2859744990892983E-3</v>
      </c>
    </row>
    <row r="81" spans="2:8" x14ac:dyDescent="0.45">
      <c r="B81" s="144" t="s">
        <v>258</v>
      </c>
      <c r="C81" s="145"/>
      <c r="D81" s="147">
        <v>920</v>
      </c>
      <c r="E81" s="147">
        <v>940</v>
      </c>
      <c r="F81" s="147">
        <v>940</v>
      </c>
      <c r="G81" s="148">
        <v>2.7203482045701888E-2</v>
      </c>
      <c r="H81" s="148">
        <v>-9.5338983050847759E-3</v>
      </c>
    </row>
    <row r="82" spans="2:8" x14ac:dyDescent="0.45">
      <c r="B82" s="144" t="s">
        <v>259</v>
      </c>
      <c r="C82" s="151"/>
      <c r="D82" s="147">
        <v>970</v>
      </c>
      <c r="E82" s="147">
        <v>970</v>
      </c>
      <c r="F82" s="147">
        <v>970</v>
      </c>
      <c r="G82" s="148">
        <v>6.2111801242235032E-3</v>
      </c>
      <c r="H82" s="148">
        <v>-5.1440329218106484E-3</v>
      </c>
    </row>
    <row r="83" spans="2:8" x14ac:dyDescent="0.45">
      <c r="B83" s="144" t="s">
        <v>260</v>
      </c>
      <c r="C83" s="151"/>
      <c r="D83" s="147">
        <v>1150</v>
      </c>
      <c r="E83" s="147">
        <v>1160</v>
      </c>
      <c r="F83" s="147">
        <v>1150</v>
      </c>
      <c r="G83" s="148">
        <v>9.5403295750216E-3</v>
      </c>
      <c r="H83" s="148">
        <v>-9.4501718213058084E-3</v>
      </c>
    </row>
    <row r="84" spans="2:8" x14ac:dyDescent="0.45">
      <c r="B84" s="144" t="s">
        <v>261</v>
      </c>
      <c r="C84" s="151"/>
      <c r="D84" s="147">
        <v>1050</v>
      </c>
      <c r="E84" s="147">
        <v>1050</v>
      </c>
      <c r="F84" s="147">
        <v>1040</v>
      </c>
      <c r="G84" s="148">
        <v>-2.8571428571428914E-3</v>
      </c>
      <c r="H84" s="148">
        <v>-9.5510983763132939E-3</v>
      </c>
    </row>
    <row r="85" spans="2:8" x14ac:dyDescent="0.45">
      <c r="B85" s="144" t="s">
        <v>262</v>
      </c>
      <c r="C85" s="151"/>
      <c r="D85" s="147">
        <v>1150</v>
      </c>
      <c r="E85" s="147">
        <v>1170</v>
      </c>
      <c r="F85" s="147">
        <v>1160</v>
      </c>
      <c r="G85" s="148">
        <v>1.8292682926829285E-2</v>
      </c>
      <c r="H85" s="148">
        <v>-6.8434559452523747E-3</v>
      </c>
    </row>
    <row r="86" spans="2:8" x14ac:dyDescent="0.45">
      <c r="B86" s="144" t="s">
        <v>71</v>
      </c>
      <c r="C86" s="151"/>
      <c r="D86" s="147">
        <v>1110</v>
      </c>
      <c r="E86" s="147">
        <v>1140</v>
      </c>
      <c r="F86" s="147">
        <v>1130</v>
      </c>
      <c r="G86" s="148">
        <v>2.9783393501805033E-2</v>
      </c>
      <c r="H86" s="148">
        <v>-8.76424189307623E-3</v>
      </c>
    </row>
    <row r="87" spans="2:8" x14ac:dyDescent="0.45">
      <c r="B87" s="144" t="s">
        <v>263</v>
      </c>
      <c r="C87" s="151"/>
      <c r="D87" s="147">
        <v>1250</v>
      </c>
      <c r="E87" s="147">
        <v>1250</v>
      </c>
      <c r="F87" s="147">
        <v>1250</v>
      </c>
      <c r="G87" s="148">
        <v>2.3980815347721673E-3</v>
      </c>
      <c r="H87" s="148">
        <v>-2.3923444976076125E-3</v>
      </c>
    </row>
    <row r="88" spans="2:8" x14ac:dyDescent="0.45">
      <c r="B88" s="144" t="s">
        <v>264</v>
      </c>
      <c r="C88" s="151"/>
      <c r="D88" s="147">
        <v>1260</v>
      </c>
      <c r="E88" s="147">
        <v>1280</v>
      </c>
      <c r="F88" s="147">
        <v>1280</v>
      </c>
      <c r="G88" s="148">
        <v>1.8312101910828105E-2</v>
      </c>
      <c r="H88" s="148">
        <v>-2.3455824863174435E-3</v>
      </c>
    </row>
    <row r="89" spans="2:8" x14ac:dyDescent="0.45">
      <c r="B89" s="144" t="s">
        <v>265</v>
      </c>
      <c r="C89" s="151"/>
      <c r="D89" s="147">
        <v>1160</v>
      </c>
      <c r="E89" s="147">
        <v>1160</v>
      </c>
      <c r="F89" s="147">
        <v>1160</v>
      </c>
      <c r="G89" s="148">
        <v>8.6206896551721535E-4</v>
      </c>
      <c r="H89" s="148">
        <v>-5.1679586563307955E-3</v>
      </c>
    </row>
    <row r="90" spans="2:8" x14ac:dyDescent="0.45">
      <c r="B90" s="144" t="s">
        <v>72</v>
      </c>
      <c r="C90" s="151"/>
      <c r="D90" s="147">
        <v>1280</v>
      </c>
      <c r="E90" s="147">
        <v>1300</v>
      </c>
      <c r="F90" s="147">
        <v>1290</v>
      </c>
      <c r="G90" s="148">
        <v>1.6431924882629012E-2</v>
      </c>
      <c r="H90" s="148">
        <v>-1.000769822940728E-2</v>
      </c>
    </row>
    <row r="91" spans="2:8" x14ac:dyDescent="0.45">
      <c r="B91" s="144" t="s">
        <v>266</v>
      </c>
      <c r="C91" s="151"/>
      <c r="D91" s="147">
        <v>1200</v>
      </c>
      <c r="E91" s="147">
        <v>1210</v>
      </c>
      <c r="F91" s="147">
        <v>1210</v>
      </c>
      <c r="G91" s="148">
        <v>1.3355592654423987E-2</v>
      </c>
      <c r="H91" s="148">
        <v>-3.2948929159802853E-3</v>
      </c>
    </row>
    <row r="92" spans="2:8" x14ac:dyDescent="0.45">
      <c r="B92" s="144" t="s">
        <v>267</v>
      </c>
      <c r="C92" s="151"/>
      <c r="D92" s="147">
        <v>1240</v>
      </c>
      <c r="E92" s="147">
        <v>1240</v>
      </c>
      <c r="F92" s="147">
        <v>1240</v>
      </c>
      <c r="G92" s="148">
        <v>-8.0710250201776468E-4</v>
      </c>
      <c r="H92" s="148">
        <v>0</v>
      </c>
    </row>
    <row r="93" spans="2:8" x14ac:dyDescent="0.45">
      <c r="B93" s="144" t="s">
        <v>73</v>
      </c>
      <c r="C93" s="151"/>
      <c r="D93" s="147">
        <v>1110</v>
      </c>
      <c r="E93" s="147">
        <v>1150</v>
      </c>
      <c r="F93" s="147">
        <v>1140</v>
      </c>
      <c r="G93" s="148">
        <v>3.7871956717763666E-2</v>
      </c>
      <c r="H93" s="148">
        <v>-1.3900955690703709E-2</v>
      </c>
    </row>
    <row r="94" spans="2:8" x14ac:dyDescent="0.45">
      <c r="B94" s="144" t="s">
        <v>268</v>
      </c>
      <c r="C94" s="151"/>
      <c r="D94" s="147">
        <v>1100</v>
      </c>
      <c r="E94" s="147">
        <v>1120</v>
      </c>
      <c r="F94" s="147">
        <v>1120</v>
      </c>
      <c r="G94" s="148">
        <v>1.7241379310344751E-2</v>
      </c>
      <c r="H94" s="148">
        <v>-4.460303300624413E-3</v>
      </c>
    </row>
    <row r="95" spans="2:8" x14ac:dyDescent="0.45">
      <c r="B95" s="144" t="s">
        <v>269</v>
      </c>
      <c r="C95" s="151"/>
      <c r="D95" s="147">
        <v>1080</v>
      </c>
      <c r="E95" s="147">
        <v>1080</v>
      </c>
      <c r="F95" s="147" t="s">
        <v>66</v>
      </c>
      <c r="G95" s="148">
        <v>3.7037037037037646E-3</v>
      </c>
      <c r="H95" s="148" t="s">
        <v>66</v>
      </c>
    </row>
    <row r="96" spans="2:8" x14ac:dyDescent="0.45">
      <c r="B96" s="144" t="s">
        <v>270</v>
      </c>
      <c r="C96" s="151"/>
      <c r="D96" s="147">
        <v>460</v>
      </c>
      <c r="E96" s="147" t="s">
        <v>66</v>
      </c>
      <c r="F96" s="147" t="s">
        <v>66</v>
      </c>
      <c r="G96" s="148" t="s">
        <v>66</v>
      </c>
      <c r="H96" s="148" t="s">
        <v>66</v>
      </c>
    </row>
    <row r="97" spans="1:25" x14ac:dyDescent="0.45">
      <c r="A97" s="152"/>
      <c r="B97" s="153"/>
      <c r="C97" s="154"/>
      <c r="D97" s="155"/>
      <c r="E97" s="155"/>
      <c r="F97" s="153"/>
      <c r="G97" s="155"/>
      <c r="H97" s="155"/>
    </row>
    <row r="98" spans="1:25" x14ac:dyDescent="0.45">
      <c r="A98" s="156">
        <v>1</v>
      </c>
      <c r="B98" s="2" t="s">
        <v>271</v>
      </c>
      <c r="C98" s="157"/>
      <c r="E98" s="157"/>
      <c r="F98" s="157"/>
      <c r="G98" s="157"/>
      <c r="K98" s="141">
        <v>49</v>
      </c>
    </row>
    <row r="101" spans="1:25" s="2" customFormat="1" ht="14.45" customHeight="1" x14ac:dyDescent="0.4">
      <c r="A101" s="176" t="s">
        <v>250</v>
      </c>
      <c r="B101" s="176"/>
      <c r="C101" s="176"/>
      <c r="D101" s="176"/>
      <c r="E101" s="176"/>
      <c r="F101" s="176"/>
      <c r="G101" s="176"/>
      <c r="H101" s="176"/>
      <c r="I101" s="13"/>
      <c r="J101" s="13"/>
      <c r="K101" s="13">
        <v>46</v>
      </c>
      <c r="L101" s="13">
        <v>23</v>
      </c>
      <c r="M101" s="13">
        <v>28</v>
      </c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</row>
    <row r="102" spans="1:25" s="2" customFormat="1" ht="13.15" x14ac:dyDescent="0.4">
      <c r="B102" s="10"/>
      <c r="C102" s="10"/>
      <c r="D102" s="10"/>
      <c r="E102" s="10"/>
      <c r="F102" s="10"/>
      <c r="G102" s="10"/>
      <c r="H102" s="10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</row>
    <row r="103" spans="1:25" ht="17.45" customHeight="1" x14ac:dyDescent="0.85">
      <c r="A103" s="177" t="s">
        <v>237</v>
      </c>
      <c r="B103" s="177"/>
      <c r="C103" s="177"/>
      <c r="D103" s="177" t="s">
        <v>238</v>
      </c>
      <c r="E103" s="177"/>
      <c r="F103" s="177"/>
      <c r="G103" s="177" t="s">
        <v>239</v>
      </c>
      <c r="H103" s="177"/>
      <c r="K103" s="141">
        <v>47</v>
      </c>
      <c r="L103" s="141">
        <v>38</v>
      </c>
      <c r="M103" s="141">
        <v>39</v>
      </c>
    </row>
    <row r="104" spans="1:25" ht="16.899999999999999" customHeight="1" x14ac:dyDescent="0.45">
      <c r="A104" s="173"/>
      <c r="B104" s="173"/>
      <c r="C104" s="173"/>
      <c r="D104" s="143" t="s">
        <v>241</v>
      </c>
      <c r="E104" s="143" t="s">
        <v>242</v>
      </c>
      <c r="F104" s="143" t="s">
        <v>243</v>
      </c>
      <c r="G104" s="143" t="s">
        <v>244</v>
      </c>
      <c r="H104" s="143" t="s">
        <v>245</v>
      </c>
      <c r="K104" s="141">
        <v>40</v>
      </c>
      <c r="L104" s="141">
        <v>41</v>
      </c>
      <c r="M104" s="141">
        <v>42</v>
      </c>
      <c r="N104" s="141">
        <v>43</v>
      </c>
      <c r="O104" s="141">
        <v>44</v>
      </c>
      <c r="P104" s="141">
        <v>45</v>
      </c>
      <c r="Q104" s="141">
        <v>48</v>
      </c>
    </row>
    <row r="105" spans="1:25" x14ac:dyDescent="0.45">
      <c r="B105" s="144" t="s">
        <v>247</v>
      </c>
      <c r="C105" s="145"/>
      <c r="D105" s="147">
        <v>380</v>
      </c>
      <c r="E105" s="147">
        <v>480</v>
      </c>
      <c r="F105" s="147">
        <v>480</v>
      </c>
      <c r="G105" s="148">
        <v>0.25721784776902878</v>
      </c>
      <c r="H105" s="148">
        <v>1.0438413361169019E-2</v>
      </c>
    </row>
    <row r="106" spans="1:25" x14ac:dyDescent="0.45">
      <c r="B106" s="144" t="s">
        <v>249</v>
      </c>
      <c r="C106" s="145"/>
      <c r="D106" s="147">
        <v>360</v>
      </c>
      <c r="E106" s="147">
        <v>440</v>
      </c>
      <c r="F106" s="147">
        <v>450</v>
      </c>
      <c r="G106" s="148">
        <v>0.22562674094707513</v>
      </c>
      <c r="H106" s="148">
        <v>1.5909090909090873E-2</v>
      </c>
    </row>
    <row r="107" spans="1:25" x14ac:dyDescent="0.45">
      <c r="B107" s="144" t="s">
        <v>251</v>
      </c>
      <c r="C107" s="145"/>
      <c r="D107" s="147">
        <v>390</v>
      </c>
      <c r="E107" s="147">
        <v>450</v>
      </c>
      <c r="F107" s="147">
        <v>470</v>
      </c>
      <c r="G107" s="148">
        <v>0.15306122448979598</v>
      </c>
      <c r="H107" s="148">
        <v>2.8761061946902755E-2</v>
      </c>
    </row>
    <row r="108" spans="1:25" x14ac:dyDescent="0.45">
      <c r="B108" s="144" t="s">
        <v>252</v>
      </c>
      <c r="C108" s="145"/>
      <c r="D108" s="147">
        <v>390</v>
      </c>
      <c r="E108" s="147">
        <v>470</v>
      </c>
      <c r="F108" s="147">
        <v>480</v>
      </c>
      <c r="G108" s="148">
        <v>0.21761658031088094</v>
      </c>
      <c r="H108" s="148">
        <v>1.0638297872340496E-2</v>
      </c>
    </row>
    <row r="109" spans="1:25" x14ac:dyDescent="0.45">
      <c r="B109" s="144" t="s">
        <v>253</v>
      </c>
      <c r="C109" s="145"/>
      <c r="D109" s="147">
        <v>430</v>
      </c>
      <c r="E109" s="147">
        <v>500</v>
      </c>
      <c r="F109" s="147">
        <v>510</v>
      </c>
      <c r="G109" s="148">
        <v>0.16166281755196299</v>
      </c>
      <c r="H109" s="148">
        <v>1.9880715705765439E-2</v>
      </c>
    </row>
    <row r="110" spans="1:25" x14ac:dyDescent="0.45">
      <c r="B110" s="144" t="s">
        <v>254</v>
      </c>
      <c r="C110" s="145"/>
      <c r="D110" s="147">
        <v>390</v>
      </c>
      <c r="E110" s="147">
        <v>450</v>
      </c>
      <c r="F110" s="147">
        <v>460</v>
      </c>
      <c r="G110" s="148">
        <v>0.15897435897435908</v>
      </c>
      <c r="H110" s="148">
        <v>1.327433628318575E-2</v>
      </c>
    </row>
    <row r="111" spans="1:25" x14ac:dyDescent="0.45">
      <c r="B111" s="144" t="s">
        <v>255</v>
      </c>
      <c r="C111" s="145"/>
      <c r="D111" s="147">
        <v>540</v>
      </c>
      <c r="E111" s="147">
        <v>580</v>
      </c>
      <c r="F111" s="147">
        <v>580</v>
      </c>
      <c r="G111" s="148">
        <v>7.4766355140186924E-2</v>
      </c>
      <c r="H111" s="148">
        <v>1.3913043478260834E-2</v>
      </c>
    </row>
    <row r="112" spans="1:25" x14ac:dyDescent="0.45">
      <c r="B112" s="144" t="s">
        <v>256</v>
      </c>
      <c r="C112" s="145"/>
      <c r="D112" s="147">
        <v>490</v>
      </c>
      <c r="E112" s="147">
        <v>530</v>
      </c>
      <c r="F112" s="147">
        <v>540</v>
      </c>
      <c r="G112" s="148">
        <v>7.5356415478615046E-2</v>
      </c>
      <c r="H112" s="148">
        <v>2.0833333333333259E-2</v>
      </c>
    </row>
    <row r="113" spans="2:8" x14ac:dyDescent="0.45">
      <c r="B113" s="144" t="s">
        <v>257</v>
      </c>
      <c r="C113" s="145"/>
      <c r="D113" s="147">
        <v>510</v>
      </c>
      <c r="E113" s="147">
        <v>530</v>
      </c>
      <c r="F113" s="147">
        <v>520</v>
      </c>
      <c r="G113" s="148">
        <v>3.9603960396039639E-2</v>
      </c>
      <c r="H113" s="148">
        <v>-3.8095238095238182E-3</v>
      </c>
    </row>
    <row r="114" spans="2:8" x14ac:dyDescent="0.45">
      <c r="B114" s="144" t="s">
        <v>258</v>
      </c>
      <c r="C114" s="145"/>
      <c r="D114" s="147">
        <v>390</v>
      </c>
      <c r="E114" s="147">
        <v>420</v>
      </c>
      <c r="F114" s="147">
        <v>430</v>
      </c>
      <c r="G114" s="148">
        <v>8.1841432225064015E-2</v>
      </c>
      <c r="H114" s="148">
        <v>1.1820330969267046E-2</v>
      </c>
    </row>
    <row r="115" spans="2:8" x14ac:dyDescent="0.45">
      <c r="B115" s="144" t="s">
        <v>259</v>
      </c>
      <c r="C115" s="151"/>
      <c r="D115" s="147">
        <v>430</v>
      </c>
      <c r="E115" s="147">
        <v>440</v>
      </c>
      <c r="F115" s="147">
        <v>440</v>
      </c>
      <c r="G115" s="148">
        <v>4.0000000000000036E-2</v>
      </c>
      <c r="H115" s="148">
        <v>2.2624434389140191E-3</v>
      </c>
    </row>
    <row r="116" spans="2:8" x14ac:dyDescent="0.45">
      <c r="B116" s="144" t="s">
        <v>260</v>
      </c>
      <c r="C116" s="151"/>
      <c r="D116" s="147">
        <v>580</v>
      </c>
      <c r="E116" s="147">
        <v>640</v>
      </c>
      <c r="F116" s="147">
        <v>650</v>
      </c>
      <c r="G116" s="148">
        <v>9.5890410958904049E-2</v>
      </c>
      <c r="H116" s="148">
        <v>9.3749999999999112E-3</v>
      </c>
    </row>
    <row r="117" spans="2:8" x14ac:dyDescent="0.45">
      <c r="B117" s="144" t="s">
        <v>261</v>
      </c>
      <c r="C117" s="151"/>
      <c r="D117" s="147">
        <v>490</v>
      </c>
      <c r="E117" s="147">
        <v>510</v>
      </c>
      <c r="F117" s="147">
        <v>520</v>
      </c>
      <c r="G117" s="148">
        <v>4.081632653061229E-2</v>
      </c>
      <c r="H117" s="148">
        <v>1.3725490196078383E-2</v>
      </c>
    </row>
    <row r="118" spans="2:8" x14ac:dyDescent="0.45">
      <c r="B118" s="144" t="s">
        <v>262</v>
      </c>
      <c r="C118" s="151"/>
      <c r="D118" s="147">
        <v>450</v>
      </c>
      <c r="E118" s="147">
        <v>490</v>
      </c>
      <c r="F118" s="147">
        <v>490</v>
      </c>
      <c r="G118" s="148">
        <v>7.7092511013215903E-2</v>
      </c>
      <c r="H118" s="148">
        <v>6.1349693251533388E-3</v>
      </c>
    </row>
    <row r="119" spans="2:8" x14ac:dyDescent="0.45">
      <c r="B119" s="144" t="s">
        <v>71</v>
      </c>
      <c r="C119" s="151"/>
      <c r="D119" s="147">
        <v>390</v>
      </c>
      <c r="E119" s="147">
        <v>440</v>
      </c>
      <c r="F119" s="147">
        <v>440</v>
      </c>
      <c r="G119" s="148">
        <v>0.11675126903553301</v>
      </c>
      <c r="H119" s="148">
        <v>6.8181818181818343E-3</v>
      </c>
    </row>
    <row r="120" spans="2:8" x14ac:dyDescent="0.45">
      <c r="B120" s="144" t="s">
        <v>263</v>
      </c>
      <c r="C120" s="151"/>
      <c r="D120" s="147">
        <v>560</v>
      </c>
      <c r="E120" s="147">
        <v>580</v>
      </c>
      <c r="F120" s="147">
        <v>580</v>
      </c>
      <c r="G120" s="148">
        <v>3.9568345323740983E-2</v>
      </c>
      <c r="H120" s="148">
        <v>1.0380622837370179E-2</v>
      </c>
    </row>
    <row r="121" spans="2:8" x14ac:dyDescent="0.45">
      <c r="B121" s="144" t="s">
        <v>264</v>
      </c>
      <c r="C121" s="151"/>
      <c r="D121" s="147">
        <v>420</v>
      </c>
      <c r="E121" s="147">
        <v>460</v>
      </c>
      <c r="F121" s="147">
        <v>470</v>
      </c>
      <c r="G121" s="148">
        <v>9.4786729857819996E-2</v>
      </c>
      <c r="H121" s="148">
        <v>6.4935064935065512E-3</v>
      </c>
    </row>
    <row r="122" spans="2:8" x14ac:dyDescent="0.45">
      <c r="B122" s="144" t="s">
        <v>265</v>
      </c>
      <c r="C122" s="151"/>
      <c r="D122" s="147">
        <v>460</v>
      </c>
      <c r="E122" s="147">
        <v>490</v>
      </c>
      <c r="F122" s="147">
        <v>500</v>
      </c>
      <c r="G122" s="148">
        <v>5.6277056277056259E-2</v>
      </c>
      <c r="H122" s="148">
        <v>1.6393442622950838E-2</v>
      </c>
    </row>
    <row r="123" spans="2:8" x14ac:dyDescent="0.45">
      <c r="B123" s="144" t="s">
        <v>72</v>
      </c>
      <c r="C123" s="151"/>
      <c r="D123" s="147">
        <v>500</v>
      </c>
      <c r="E123" s="147">
        <v>520</v>
      </c>
      <c r="F123" s="147">
        <v>520</v>
      </c>
      <c r="G123" s="148">
        <v>4.8387096774193505E-2</v>
      </c>
      <c r="H123" s="148">
        <v>3.8461538461538325E-3</v>
      </c>
    </row>
    <row r="124" spans="2:8" x14ac:dyDescent="0.45">
      <c r="B124" s="144" t="s">
        <v>266</v>
      </c>
      <c r="C124" s="151"/>
      <c r="D124" s="147">
        <v>420</v>
      </c>
      <c r="E124" s="147">
        <v>460</v>
      </c>
      <c r="F124" s="147">
        <v>460</v>
      </c>
      <c r="G124" s="148">
        <v>8.5510688836104576E-2</v>
      </c>
      <c r="H124" s="148">
        <v>8.7527352297593897E-3</v>
      </c>
    </row>
    <row r="125" spans="2:8" x14ac:dyDescent="0.45">
      <c r="B125" s="144" t="s">
        <v>267</v>
      </c>
      <c r="C125" s="151"/>
      <c r="D125" s="147">
        <v>500</v>
      </c>
      <c r="E125" s="147">
        <v>510</v>
      </c>
      <c r="F125" s="147">
        <v>520</v>
      </c>
      <c r="G125" s="148">
        <v>1.6032064128256529E-2</v>
      </c>
      <c r="H125" s="148">
        <v>1.7751479289940919E-2</v>
      </c>
    </row>
    <row r="126" spans="2:8" x14ac:dyDescent="0.45">
      <c r="B126" s="144" t="s">
        <v>73</v>
      </c>
      <c r="C126" s="151"/>
      <c r="D126" s="147">
        <v>470</v>
      </c>
      <c r="E126" s="147">
        <v>520</v>
      </c>
      <c r="F126" s="147">
        <v>520</v>
      </c>
      <c r="G126" s="148">
        <v>0.1118279569892473</v>
      </c>
      <c r="H126" s="148">
        <v>7.7369439071566237E-3</v>
      </c>
    </row>
    <row r="127" spans="2:8" x14ac:dyDescent="0.45">
      <c r="B127" s="144" t="s">
        <v>268</v>
      </c>
      <c r="C127" s="151"/>
      <c r="D127" s="147">
        <v>400</v>
      </c>
      <c r="E127" s="147">
        <v>420</v>
      </c>
      <c r="F127" s="147">
        <v>430</v>
      </c>
      <c r="G127" s="148">
        <v>6.2656641604009966E-2</v>
      </c>
      <c r="H127" s="148">
        <v>2.3584905660376521E-3</v>
      </c>
    </row>
    <row r="128" spans="2:8" x14ac:dyDescent="0.45">
      <c r="B128" s="144" t="s">
        <v>269</v>
      </c>
      <c r="C128" s="151"/>
      <c r="D128" s="147">
        <v>530</v>
      </c>
      <c r="E128" s="147">
        <v>550</v>
      </c>
      <c r="F128" s="147" t="s">
        <v>66</v>
      </c>
      <c r="G128" s="148">
        <v>3.9848197343453462E-2</v>
      </c>
      <c r="H128" s="148" t="s">
        <v>66</v>
      </c>
    </row>
    <row r="129" spans="1:11" x14ac:dyDescent="0.45">
      <c r="B129" s="144" t="s">
        <v>270</v>
      </c>
      <c r="C129" s="151"/>
      <c r="D129" s="147">
        <v>340</v>
      </c>
      <c r="E129" s="147" t="s">
        <v>66</v>
      </c>
      <c r="F129" s="147" t="s">
        <v>66</v>
      </c>
      <c r="G129" s="148" t="s">
        <v>66</v>
      </c>
      <c r="H129" s="148" t="s">
        <v>66</v>
      </c>
    </row>
    <row r="130" spans="1:11" x14ac:dyDescent="0.45">
      <c r="A130" s="152"/>
      <c r="B130" s="153"/>
      <c r="C130" s="154"/>
      <c r="D130" s="155"/>
      <c r="E130" s="155"/>
      <c r="F130" s="153"/>
      <c r="G130" s="155"/>
      <c r="H130" s="155"/>
    </row>
    <row r="131" spans="1:11" x14ac:dyDescent="0.45">
      <c r="A131" s="156">
        <v>1</v>
      </c>
      <c r="B131" s="2" t="s">
        <v>271</v>
      </c>
      <c r="C131" s="157"/>
      <c r="E131" s="157"/>
      <c r="F131" s="157"/>
      <c r="G131" s="157"/>
      <c r="K131" s="141">
        <v>49</v>
      </c>
    </row>
  </sheetData>
  <mergeCells count="17">
    <mergeCell ref="A35:H35"/>
    <mergeCell ref="A1:D1"/>
    <mergeCell ref="A2:H2"/>
    <mergeCell ref="A4:C5"/>
    <mergeCell ref="D4:F4"/>
    <mergeCell ref="G4:H4"/>
    <mergeCell ref="A101:H101"/>
    <mergeCell ref="A103:C104"/>
    <mergeCell ref="D103:F103"/>
    <mergeCell ref="G103:H103"/>
    <mergeCell ref="A37:C38"/>
    <mergeCell ref="D37:F37"/>
    <mergeCell ref="G37:H37"/>
    <mergeCell ref="A68:H68"/>
    <mergeCell ref="A70:C71"/>
    <mergeCell ref="D70:F70"/>
    <mergeCell ref="G70:H70"/>
  </mergeCells>
  <hyperlinks>
    <hyperlink ref="A1:D1" location="Contents!A1" display="Contents!A1" xr:uid="{E6CBB3D9-3DE3-41E9-944C-AAF358E8C90C}"/>
  </hyperlink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B8F9B-FE65-48B1-8508-925B03D34574}">
  <sheetPr codeName="Sheet36"/>
  <dimension ref="A1:X136"/>
  <sheetViews>
    <sheetView zoomScaleNormal="100" workbookViewId="0">
      <selection sqref="A1:D1"/>
    </sheetView>
  </sheetViews>
  <sheetFormatPr defaultColWidth="0" defaultRowHeight="14.25" x14ac:dyDescent="0.45"/>
  <cols>
    <col min="1" max="1" width="3.265625" style="100" customWidth="1"/>
    <col min="2" max="2" width="10.3984375" style="100" customWidth="1"/>
    <col min="3" max="3" width="2.73046875" style="100" customWidth="1"/>
    <col min="4" max="5" width="10.73046875" style="100" bestFit="1" customWidth="1"/>
    <col min="6" max="6" width="11.265625" style="100" bestFit="1" customWidth="1"/>
    <col min="7" max="7" width="13.59765625" style="100" bestFit="1" customWidth="1"/>
    <col min="8" max="8" width="16.3984375" style="100" customWidth="1"/>
    <col min="9" max="22" width="8.86328125" style="141" customWidth="1"/>
    <col min="23" max="24" width="8.86328125" style="100" customWidth="1"/>
    <col min="25" max="16384" width="8.86328125" style="100" hidden="1"/>
  </cols>
  <sheetData>
    <row r="1" spans="1:23" x14ac:dyDescent="0.45">
      <c r="A1" s="190" t="s">
        <v>45</v>
      </c>
      <c r="B1" s="190"/>
      <c r="C1" s="190"/>
      <c r="D1" s="190"/>
      <c r="E1" s="10"/>
      <c r="F1" s="10"/>
      <c r="G1" s="10"/>
      <c r="H1" s="10"/>
      <c r="K1" s="141">
        <v>56</v>
      </c>
    </row>
    <row r="2" spans="1:23" s="2" customFormat="1" ht="13.15" customHeight="1" x14ac:dyDescent="0.35">
      <c r="A2" s="185" t="s">
        <v>272</v>
      </c>
      <c r="B2" s="185"/>
      <c r="C2" s="185"/>
      <c r="D2" s="185"/>
      <c r="E2" s="185"/>
      <c r="F2" s="185"/>
      <c r="G2" s="185"/>
      <c r="H2" s="185"/>
      <c r="I2" s="13"/>
      <c r="J2" s="13"/>
      <c r="K2" s="13">
        <v>46</v>
      </c>
      <c r="L2" s="13">
        <v>24</v>
      </c>
      <c r="M2" s="13">
        <v>25</v>
      </c>
      <c r="N2" s="13"/>
      <c r="O2" s="13"/>
      <c r="P2" s="13"/>
      <c r="Q2" s="13"/>
      <c r="R2" s="13"/>
      <c r="S2" s="13"/>
      <c r="T2" s="13"/>
      <c r="U2" s="13"/>
      <c r="V2" s="13"/>
    </row>
    <row r="3" spans="1:23" s="2" customFormat="1" ht="13.15" x14ac:dyDescent="0.35">
      <c r="B3" s="159"/>
      <c r="C3" s="159"/>
      <c r="D3" s="159"/>
      <c r="E3" s="159"/>
      <c r="F3" s="159"/>
      <c r="G3" s="159"/>
      <c r="H3" s="159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</row>
    <row r="4" spans="1:23" ht="17.45" customHeight="1" x14ac:dyDescent="0.85">
      <c r="A4" s="177" t="s">
        <v>237</v>
      </c>
      <c r="B4" s="177"/>
      <c r="C4" s="177"/>
      <c r="D4" s="177" t="s">
        <v>238</v>
      </c>
      <c r="E4" s="177"/>
      <c r="F4" s="177"/>
      <c r="G4" s="177" t="s">
        <v>239</v>
      </c>
      <c r="H4" s="177"/>
      <c r="K4" s="141">
        <v>47</v>
      </c>
      <c r="L4" s="141">
        <v>38</v>
      </c>
      <c r="M4" s="141">
        <v>39</v>
      </c>
    </row>
    <row r="5" spans="1:23" ht="16.899999999999999" customHeight="1" x14ac:dyDescent="0.45">
      <c r="A5" s="173"/>
      <c r="B5" s="173"/>
      <c r="C5" s="173"/>
      <c r="D5" s="143" t="s">
        <v>241</v>
      </c>
      <c r="E5" s="143" t="s">
        <v>242</v>
      </c>
      <c r="F5" s="143" t="s">
        <v>243</v>
      </c>
      <c r="G5" s="143" t="s">
        <v>244</v>
      </c>
      <c r="H5" s="143" t="s">
        <v>245</v>
      </c>
      <c r="K5" s="141">
        <v>40</v>
      </c>
      <c r="L5" s="141">
        <v>41</v>
      </c>
      <c r="M5" s="141">
        <v>42</v>
      </c>
      <c r="N5" s="141">
        <v>43</v>
      </c>
      <c r="O5" s="141">
        <v>44</v>
      </c>
      <c r="P5" s="141">
        <v>45</v>
      </c>
      <c r="Q5" s="141">
        <v>48</v>
      </c>
    </row>
    <row r="6" spans="1:23" x14ac:dyDescent="0.45">
      <c r="B6" s="144" t="s">
        <v>247</v>
      </c>
      <c r="C6" s="145"/>
      <c r="D6" s="160">
        <v>12</v>
      </c>
      <c r="E6" s="160">
        <v>15.6</v>
      </c>
      <c r="F6" s="160">
        <v>15.5</v>
      </c>
      <c r="G6" s="148">
        <v>0.29743166531229215</v>
      </c>
      <c r="H6" s="148">
        <v>-5.0480559149596038E-3</v>
      </c>
    </row>
    <row r="7" spans="1:23" x14ac:dyDescent="0.45">
      <c r="B7" s="144" t="s">
        <v>249</v>
      </c>
      <c r="C7" s="145"/>
      <c r="D7" s="160">
        <v>13.5</v>
      </c>
      <c r="E7" s="160">
        <v>14.4</v>
      </c>
      <c r="F7" s="160">
        <v>14.3</v>
      </c>
      <c r="G7" s="148">
        <v>6.182327536697918E-2</v>
      </c>
      <c r="H7" s="148">
        <v>-3.0596757329259816E-3</v>
      </c>
    </row>
    <row r="8" spans="1:23" x14ac:dyDescent="0.45">
      <c r="B8" s="144" t="s">
        <v>251</v>
      </c>
      <c r="C8" s="145"/>
      <c r="D8" s="160">
        <v>18</v>
      </c>
      <c r="E8" s="160">
        <v>19.600000000000001</v>
      </c>
      <c r="F8" s="160">
        <v>19.7</v>
      </c>
      <c r="G8" s="148">
        <v>9.1373040987763998E-2</v>
      </c>
      <c r="H8" s="148">
        <v>4.8183363564868742E-3</v>
      </c>
    </row>
    <row r="9" spans="1:23" x14ac:dyDescent="0.45">
      <c r="B9" s="144" t="s">
        <v>252</v>
      </c>
      <c r="C9" s="145"/>
      <c r="D9" s="160">
        <v>19.7</v>
      </c>
      <c r="E9" s="160">
        <v>22.1</v>
      </c>
      <c r="F9" s="160">
        <v>22</v>
      </c>
      <c r="G9" s="148">
        <v>0.12200618980660694</v>
      </c>
      <c r="H9" s="148">
        <v>-1.2911151067064308E-3</v>
      </c>
    </row>
    <row r="10" spans="1:23" x14ac:dyDescent="0.45">
      <c r="B10" s="144" t="s">
        <v>253</v>
      </c>
      <c r="C10" s="145"/>
      <c r="D10" s="160">
        <v>19.100000000000001</v>
      </c>
      <c r="E10" s="160">
        <v>20</v>
      </c>
      <c r="F10" s="160">
        <v>19.8</v>
      </c>
      <c r="G10" s="148">
        <v>5.1864099472532788E-2</v>
      </c>
      <c r="H10" s="148">
        <v>-1.0217138893968691E-2</v>
      </c>
      <c r="V10" s="141" t="s">
        <v>240</v>
      </c>
      <c r="W10" s="100">
        <v>25</v>
      </c>
    </row>
    <row r="11" spans="1:23" x14ac:dyDescent="0.45">
      <c r="B11" s="144" t="s">
        <v>254</v>
      </c>
      <c r="C11" s="145"/>
      <c r="D11" s="160">
        <v>19.399999999999999</v>
      </c>
      <c r="E11" s="160">
        <v>19.899999999999999</v>
      </c>
      <c r="F11" s="160">
        <v>20.2</v>
      </c>
      <c r="G11" s="148">
        <v>2.7122760507440002E-2</v>
      </c>
      <c r="H11" s="148">
        <v>1.2169485402479863E-2</v>
      </c>
      <c r="V11" s="141" t="s">
        <v>246</v>
      </c>
      <c r="W11" s="100">
        <v>26</v>
      </c>
    </row>
    <row r="12" spans="1:23" x14ac:dyDescent="0.45">
      <c r="B12" s="144" t="s">
        <v>255</v>
      </c>
      <c r="C12" s="145"/>
      <c r="D12" s="160">
        <v>21.3</v>
      </c>
      <c r="E12" s="160">
        <v>21.8</v>
      </c>
      <c r="F12" s="160">
        <v>21.7</v>
      </c>
      <c r="G12" s="148">
        <v>2.4266184728858997E-2</v>
      </c>
      <c r="H12" s="148">
        <v>-5.7083132668881431E-3</v>
      </c>
      <c r="V12" s="141" t="s">
        <v>248</v>
      </c>
      <c r="W12" s="100">
        <v>27</v>
      </c>
    </row>
    <row r="13" spans="1:23" x14ac:dyDescent="0.45">
      <c r="B13" s="144" t="s">
        <v>256</v>
      </c>
      <c r="C13" s="145"/>
      <c r="D13" s="160">
        <v>22.7</v>
      </c>
      <c r="E13" s="160">
        <v>23.3</v>
      </c>
      <c r="F13" s="160">
        <v>23.3</v>
      </c>
      <c r="G13" s="148">
        <v>2.749829492502287E-2</v>
      </c>
      <c r="H13" s="148">
        <v>-3.3437218633470822E-3</v>
      </c>
      <c r="V13" s="141" t="s">
        <v>250</v>
      </c>
      <c r="W13" s="100">
        <v>28</v>
      </c>
    </row>
    <row r="14" spans="1:23" x14ac:dyDescent="0.45">
      <c r="B14" s="144" t="s">
        <v>257</v>
      </c>
      <c r="C14" s="145"/>
      <c r="D14" s="160">
        <v>21.4</v>
      </c>
      <c r="E14" s="160">
        <v>21.5</v>
      </c>
      <c r="F14" s="160">
        <v>21.5</v>
      </c>
      <c r="G14" s="148">
        <v>4.5113452542320243E-3</v>
      </c>
      <c r="H14" s="148">
        <v>-2.0115025394483732E-3</v>
      </c>
    </row>
    <row r="15" spans="1:23" x14ac:dyDescent="0.45">
      <c r="B15" s="144" t="s">
        <v>258</v>
      </c>
      <c r="C15" s="145"/>
      <c r="D15" s="160">
        <v>16.899999999999999</v>
      </c>
      <c r="E15" s="160">
        <v>17.3</v>
      </c>
      <c r="F15" s="160">
        <v>17.3</v>
      </c>
      <c r="G15" s="148">
        <v>2.4766746845294563E-2</v>
      </c>
      <c r="H15" s="148">
        <v>1.0937120589336047E-3</v>
      </c>
    </row>
    <row r="16" spans="1:23" x14ac:dyDescent="0.45">
      <c r="B16" s="144" t="s">
        <v>259</v>
      </c>
      <c r="C16" s="151"/>
      <c r="D16" s="160">
        <v>15.1</v>
      </c>
      <c r="E16" s="160">
        <v>15.6</v>
      </c>
      <c r="F16" s="160">
        <v>15.7</v>
      </c>
      <c r="G16" s="148">
        <v>3.5711167517317621E-2</v>
      </c>
      <c r="H16" s="148">
        <v>2.3087229441696167E-3</v>
      </c>
    </row>
    <row r="17" spans="1:22" x14ac:dyDescent="0.45">
      <c r="B17" s="144" t="s">
        <v>260</v>
      </c>
      <c r="C17" s="161"/>
      <c r="D17" s="160">
        <v>19.7</v>
      </c>
      <c r="E17" s="160">
        <v>20</v>
      </c>
      <c r="F17" s="160">
        <v>19.899999999999999</v>
      </c>
      <c r="G17" s="148">
        <v>1.8017156287696512E-2</v>
      </c>
      <c r="H17" s="148">
        <v>-3.9383471936768055E-3</v>
      </c>
    </row>
    <row r="18" spans="1:22" x14ac:dyDescent="0.45">
      <c r="B18" s="144" t="s">
        <v>261</v>
      </c>
      <c r="C18" s="161">
        <v>2</v>
      </c>
      <c r="D18" s="160">
        <v>14.5</v>
      </c>
      <c r="E18" s="160">
        <v>14.1</v>
      </c>
      <c r="F18" s="160">
        <v>14</v>
      </c>
      <c r="G18" s="148">
        <v>-3.0852339609937274E-2</v>
      </c>
      <c r="H18" s="148">
        <v>-5.3584423580269602E-3</v>
      </c>
    </row>
    <row r="19" spans="1:22" x14ac:dyDescent="0.45">
      <c r="B19" s="144" t="s">
        <v>262</v>
      </c>
      <c r="C19" s="161"/>
      <c r="D19" s="160">
        <v>17.7</v>
      </c>
      <c r="E19" s="160">
        <v>18</v>
      </c>
      <c r="F19" s="160">
        <v>20.100000000000001</v>
      </c>
      <c r="G19" s="148">
        <v>1.5440735983392351E-2</v>
      </c>
      <c r="H19" s="148">
        <v>0.11469074416264435</v>
      </c>
    </row>
    <row r="20" spans="1:22" x14ac:dyDescent="0.45">
      <c r="B20" s="144" t="s">
        <v>71</v>
      </c>
      <c r="C20" s="151"/>
      <c r="D20" s="160">
        <v>15.8</v>
      </c>
      <c r="E20" s="160">
        <v>17.2</v>
      </c>
      <c r="F20" s="160">
        <v>17.100000000000001</v>
      </c>
      <c r="G20" s="148">
        <v>8.9102346982946612E-2</v>
      </c>
      <c r="H20" s="148">
        <v>-8.099027881968035E-3</v>
      </c>
    </row>
    <row r="21" spans="1:22" x14ac:dyDescent="0.45">
      <c r="B21" s="144" t="s">
        <v>263</v>
      </c>
      <c r="C21" s="151"/>
      <c r="D21" s="160">
        <v>19.600000000000001</v>
      </c>
      <c r="E21" s="160">
        <v>19.8</v>
      </c>
      <c r="F21" s="160">
        <v>19.8</v>
      </c>
      <c r="G21" s="148">
        <v>1.1441159094722098E-2</v>
      </c>
      <c r="H21" s="148">
        <v>-1.187193125467223E-3</v>
      </c>
    </row>
    <row r="22" spans="1:22" x14ac:dyDescent="0.45">
      <c r="B22" s="144" t="s">
        <v>264</v>
      </c>
      <c r="C22" s="151"/>
      <c r="D22" s="160">
        <v>20.8</v>
      </c>
      <c r="E22" s="160">
        <v>21.4</v>
      </c>
      <c r="F22" s="160">
        <v>21.4</v>
      </c>
      <c r="G22" s="148">
        <v>3.1490990616660053E-2</v>
      </c>
      <c r="H22" s="148">
        <v>-4.2109264817047354E-4</v>
      </c>
    </row>
    <row r="23" spans="1:22" x14ac:dyDescent="0.45">
      <c r="B23" s="144" t="s">
        <v>265</v>
      </c>
      <c r="C23" s="151"/>
      <c r="D23" s="160">
        <v>19.2</v>
      </c>
      <c r="E23" s="160">
        <v>22.3</v>
      </c>
      <c r="F23" s="160">
        <v>22.2</v>
      </c>
      <c r="G23" s="148">
        <v>0.15841685805045413</v>
      </c>
      <c r="H23" s="148">
        <v>-2.4222841060769218E-3</v>
      </c>
    </row>
    <row r="24" spans="1:22" x14ac:dyDescent="0.45">
      <c r="B24" s="144" t="s">
        <v>72</v>
      </c>
      <c r="C24" s="151"/>
      <c r="D24" s="160">
        <v>20.3</v>
      </c>
      <c r="E24" s="160">
        <v>20.7</v>
      </c>
      <c r="F24" s="160">
        <v>20.5</v>
      </c>
      <c r="G24" s="148">
        <v>1.9157895659545288E-2</v>
      </c>
      <c r="H24" s="148">
        <v>-5.3428682388443338E-3</v>
      </c>
    </row>
    <row r="25" spans="1:22" x14ac:dyDescent="0.45">
      <c r="B25" s="144" t="s">
        <v>266</v>
      </c>
      <c r="C25" s="151"/>
      <c r="D25" s="160">
        <v>23.2</v>
      </c>
      <c r="E25" s="160">
        <v>23.5</v>
      </c>
      <c r="F25" s="160">
        <v>23.4</v>
      </c>
      <c r="G25" s="148">
        <v>1.3392401829710243E-2</v>
      </c>
      <c r="H25" s="148">
        <v>-4.2636850384248914E-3</v>
      </c>
    </row>
    <row r="26" spans="1:22" x14ac:dyDescent="0.45">
      <c r="B26" s="144" t="s">
        <v>267</v>
      </c>
      <c r="C26" s="151"/>
      <c r="D26" s="160">
        <v>24.4</v>
      </c>
      <c r="E26" s="160">
        <v>24.3</v>
      </c>
      <c r="F26" s="160">
        <v>24.3</v>
      </c>
      <c r="G26" s="148">
        <v>-1.8407601802791218E-3</v>
      </c>
      <c r="H26" s="148">
        <v>7.1884087109364003E-4</v>
      </c>
    </row>
    <row r="27" spans="1:22" x14ac:dyDescent="0.45">
      <c r="B27" s="144" t="s">
        <v>73</v>
      </c>
      <c r="C27" s="151"/>
      <c r="D27" s="160">
        <v>16.2</v>
      </c>
      <c r="E27" s="160">
        <v>20.6</v>
      </c>
      <c r="F27" s="160">
        <v>20.3</v>
      </c>
      <c r="G27" s="148">
        <v>0.26596390328824682</v>
      </c>
      <c r="H27" s="148">
        <v>-1.1386198994492891E-2</v>
      </c>
    </row>
    <row r="28" spans="1:22" x14ac:dyDescent="0.45">
      <c r="B28" s="144" t="s">
        <v>268</v>
      </c>
      <c r="C28" s="151"/>
      <c r="D28" s="160">
        <v>16.5</v>
      </c>
      <c r="E28" s="160">
        <v>16.600000000000001</v>
      </c>
      <c r="F28" s="160">
        <v>16.600000000000001</v>
      </c>
      <c r="G28" s="148">
        <v>8.8695419087907457E-3</v>
      </c>
      <c r="H28" s="148">
        <v>-3.3444691823329986E-3</v>
      </c>
    </row>
    <row r="29" spans="1:22" x14ac:dyDescent="0.45">
      <c r="B29" s="144" t="s">
        <v>269</v>
      </c>
      <c r="C29" s="151"/>
      <c r="D29" s="160">
        <v>17.399999999999999</v>
      </c>
      <c r="E29" s="160">
        <v>18.399999999999999</v>
      </c>
      <c r="F29" s="160" t="s">
        <v>66</v>
      </c>
      <c r="G29" s="148">
        <v>5.5038663771175056E-2</v>
      </c>
      <c r="H29" s="148" t="s">
        <v>66</v>
      </c>
    </row>
    <row r="30" spans="1:22" x14ac:dyDescent="0.45">
      <c r="B30" s="144" t="s">
        <v>270</v>
      </c>
      <c r="C30" s="151"/>
      <c r="D30" s="160">
        <v>10</v>
      </c>
      <c r="E30" s="160" t="s">
        <v>66</v>
      </c>
      <c r="F30" s="160" t="s">
        <v>66</v>
      </c>
      <c r="G30" s="148" t="s">
        <v>66</v>
      </c>
      <c r="H30" s="148" t="s">
        <v>66</v>
      </c>
    </row>
    <row r="31" spans="1:22" x14ac:dyDescent="0.45">
      <c r="A31" s="152"/>
      <c r="B31" s="153"/>
      <c r="C31" s="154"/>
      <c r="D31" s="155"/>
      <c r="E31" s="155"/>
      <c r="F31" s="153"/>
      <c r="G31" s="155"/>
      <c r="H31" s="155"/>
    </row>
    <row r="32" spans="1:22" s="2" customFormat="1" ht="13.15" customHeight="1" x14ac:dyDescent="0.35">
      <c r="A32" s="156">
        <v>1</v>
      </c>
      <c r="B32" s="193" t="s">
        <v>273</v>
      </c>
      <c r="C32" s="193"/>
      <c r="D32" s="193"/>
      <c r="E32" s="193"/>
      <c r="F32" s="193"/>
      <c r="G32" s="193"/>
      <c r="H32" s="193"/>
      <c r="I32" s="13"/>
      <c r="J32" s="13"/>
      <c r="K32" s="13">
        <v>50</v>
      </c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</row>
    <row r="33" spans="1:22" s="2" customFormat="1" ht="30" customHeight="1" x14ac:dyDescent="0.35">
      <c r="B33" s="184" t="s">
        <v>274</v>
      </c>
      <c r="C33" s="184"/>
      <c r="D33" s="184"/>
      <c r="E33" s="184"/>
      <c r="F33" s="184"/>
      <c r="G33" s="184"/>
      <c r="H33" s="184"/>
      <c r="I33" s="13"/>
      <c r="J33" s="13"/>
      <c r="K33" s="13">
        <v>51</v>
      </c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</row>
    <row r="34" spans="1:22" ht="37.9" customHeight="1" x14ac:dyDescent="0.45">
      <c r="A34" s="156">
        <v>2</v>
      </c>
      <c r="B34" s="184" t="s">
        <v>174</v>
      </c>
      <c r="C34" s="184"/>
      <c r="D34" s="184"/>
      <c r="E34" s="184"/>
      <c r="F34" s="184"/>
      <c r="G34" s="184"/>
      <c r="H34" s="184"/>
      <c r="K34" s="141">
        <v>52</v>
      </c>
    </row>
    <row r="35" spans="1:22" x14ac:dyDescent="0.45">
      <c r="B35" s="10" t="s">
        <v>66</v>
      </c>
      <c r="C35" s="10"/>
      <c r="D35" s="10"/>
      <c r="E35" s="10"/>
      <c r="F35" s="10"/>
      <c r="G35" s="10"/>
      <c r="H35" s="10"/>
    </row>
    <row r="37" spans="1:22" s="2" customFormat="1" ht="14.45" customHeight="1" x14ac:dyDescent="0.45">
      <c r="A37" s="182" t="s">
        <v>246</v>
      </c>
      <c r="B37" s="182"/>
      <c r="C37" s="182"/>
      <c r="D37" s="182"/>
      <c r="E37" s="182"/>
      <c r="F37" s="182"/>
      <c r="G37" s="182"/>
      <c r="H37" s="182"/>
      <c r="I37" s="13"/>
      <c r="J37" s="13"/>
      <c r="K37" s="141">
        <v>46</v>
      </c>
      <c r="L37" s="13">
        <v>24</v>
      </c>
      <c r="M37" s="13">
        <v>26</v>
      </c>
      <c r="N37" s="13"/>
      <c r="O37" s="13"/>
      <c r="P37" s="13"/>
      <c r="Q37" s="13"/>
      <c r="R37" s="13"/>
      <c r="S37" s="13"/>
      <c r="T37" s="13"/>
      <c r="U37" s="13"/>
      <c r="V37" s="13"/>
    </row>
    <row r="38" spans="1:22" s="2" customFormat="1" x14ac:dyDescent="0.45">
      <c r="B38" s="162"/>
      <c r="C38" s="162"/>
      <c r="D38" s="163"/>
      <c r="E38" s="163"/>
      <c r="F38" s="163"/>
      <c r="G38" s="163"/>
      <c r="H38" s="163"/>
      <c r="I38" s="13"/>
      <c r="J38" s="13"/>
      <c r="K38" s="141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</row>
    <row r="39" spans="1:22" ht="17.45" customHeight="1" x14ac:dyDescent="0.85">
      <c r="A39" s="177" t="s">
        <v>237</v>
      </c>
      <c r="B39" s="177"/>
      <c r="C39" s="177"/>
      <c r="D39" s="177" t="s">
        <v>238</v>
      </c>
      <c r="E39" s="177"/>
      <c r="F39" s="177"/>
      <c r="G39" s="177" t="s">
        <v>239</v>
      </c>
      <c r="H39" s="177"/>
      <c r="K39" s="141">
        <v>47</v>
      </c>
      <c r="L39" s="141">
        <v>38</v>
      </c>
      <c r="M39" s="141">
        <v>39</v>
      </c>
    </row>
    <row r="40" spans="1:22" ht="16.899999999999999" customHeight="1" x14ac:dyDescent="0.45">
      <c r="A40" s="173"/>
      <c r="B40" s="173"/>
      <c r="C40" s="173"/>
      <c r="D40" s="143" t="s">
        <v>241</v>
      </c>
      <c r="E40" s="143" t="s">
        <v>242</v>
      </c>
      <c r="F40" s="143" t="s">
        <v>243</v>
      </c>
      <c r="G40" s="143" t="s">
        <v>244</v>
      </c>
      <c r="H40" s="143" t="s">
        <v>245</v>
      </c>
      <c r="K40" s="141">
        <v>40</v>
      </c>
      <c r="L40" s="141">
        <v>41</v>
      </c>
      <c r="M40" s="141">
        <v>42</v>
      </c>
      <c r="N40" s="141">
        <v>43</v>
      </c>
      <c r="O40" s="141">
        <v>44</v>
      </c>
      <c r="P40" s="141">
        <v>45</v>
      </c>
      <c r="Q40" s="141">
        <v>48</v>
      </c>
    </row>
    <row r="41" spans="1:22" x14ac:dyDescent="0.45">
      <c r="B41" s="144" t="s">
        <v>247</v>
      </c>
      <c r="C41" s="145"/>
      <c r="D41" s="160">
        <v>8.6</v>
      </c>
      <c r="E41" s="160">
        <v>9.6</v>
      </c>
      <c r="F41" s="160">
        <v>9.5</v>
      </c>
      <c r="G41" s="148">
        <v>0.11229334841084815</v>
      </c>
      <c r="H41" s="148">
        <v>-8.2297026736602996E-3</v>
      </c>
    </row>
    <row r="42" spans="1:22" x14ac:dyDescent="0.45">
      <c r="B42" s="144" t="s">
        <v>249</v>
      </c>
      <c r="C42" s="145"/>
      <c r="D42" s="160">
        <v>10.199999999999999</v>
      </c>
      <c r="E42" s="160">
        <v>10.8</v>
      </c>
      <c r="F42" s="160">
        <v>10.8</v>
      </c>
      <c r="G42" s="148">
        <v>6.3379347990584201E-2</v>
      </c>
      <c r="H42" s="148">
        <v>-5.1817125941532316E-3</v>
      </c>
    </row>
    <row r="43" spans="1:22" x14ac:dyDescent="0.45">
      <c r="B43" s="144" t="s">
        <v>251</v>
      </c>
      <c r="C43" s="145"/>
      <c r="D43" s="160">
        <v>13.3</v>
      </c>
      <c r="E43" s="160">
        <v>13.8</v>
      </c>
      <c r="F43" s="160">
        <v>13.9</v>
      </c>
      <c r="G43" s="148">
        <v>3.2867546546158088E-2</v>
      </c>
      <c r="H43" s="148">
        <v>8.703135646875193E-3</v>
      </c>
    </row>
    <row r="44" spans="1:22" x14ac:dyDescent="0.45">
      <c r="B44" s="144" t="s">
        <v>252</v>
      </c>
      <c r="C44" s="145"/>
      <c r="D44" s="160">
        <v>13.4</v>
      </c>
      <c r="E44" s="160">
        <v>14.2</v>
      </c>
      <c r="F44" s="160">
        <v>14.2</v>
      </c>
      <c r="G44" s="148">
        <v>5.7056369109767635E-2</v>
      </c>
      <c r="H44" s="148">
        <v>-6.5325774647884138E-4</v>
      </c>
    </row>
    <row r="45" spans="1:22" x14ac:dyDescent="0.45">
      <c r="B45" s="144" t="s">
        <v>253</v>
      </c>
      <c r="C45" s="145"/>
      <c r="D45" s="160">
        <v>15.8</v>
      </c>
      <c r="E45" s="160">
        <v>16.399999999999999</v>
      </c>
      <c r="F45" s="160">
        <v>16.100000000000001</v>
      </c>
      <c r="G45" s="148">
        <v>3.5542718354430347E-2</v>
      </c>
      <c r="H45" s="148">
        <v>-1.3714755497911235E-2</v>
      </c>
    </row>
    <row r="46" spans="1:22" x14ac:dyDescent="0.45">
      <c r="B46" s="144" t="s">
        <v>254</v>
      </c>
      <c r="C46" s="145"/>
      <c r="D46" s="160">
        <v>14.1</v>
      </c>
      <c r="E46" s="160">
        <v>14.3</v>
      </c>
      <c r="F46" s="160">
        <v>14.3</v>
      </c>
      <c r="G46" s="148">
        <v>1.9963837466369982E-2</v>
      </c>
      <c r="H46" s="148">
        <v>-2.2473055471768921E-3</v>
      </c>
    </row>
    <row r="47" spans="1:22" x14ac:dyDescent="0.45">
      <c r="B47" s="144" t="s">
        <v>255</v>
      </c>
      <c r="C47" s="145"/>
      <c r="D47" s="160">
        <v>14.9</v>
      </c>
      <c r="E47" s="160">
        <v>15.2</v>
      </c>
      <c r="F47" s="160">
        <v>15.1</v>
      </c>
      <c r="G47" s="148">
        <v>2.2265358580836336E-2</v>
      </c>
      <c r="H47" s="148">
        <v>-8.8097432506520912E-3</v>
      </c>
    </row>
    <row r="48" spans="1:22" x14ac:dyDescent="0.45">
      <c r="B48" s="144" t="s">
        <v>256</v>
      </c>
      <c r="C48" s="145"/>
      <c r="D48" s="160">
        <v>17.399999999999999</v>
      </c>
      <c r="E48" s="160">
        <v>17.899999999999999</v>
      </c>
      <c r="F48" s="160">
        <v>17.8</v>
      </c>
      <c r="G48" s="148">
        <v>2.7001600669714687E-2</v>
      </c>
      <c r="H48" s="148">
        <v>-5.4790582919311825E-3</v>
      </c>
    </row>
    <row r="49" spans="2:8" x14ac:dyDescent="0.45">
      <c r="B49" s="144" t="s">
        <v>257</v>
      </c>
      <c r="C49" s="145"/>
      <c r="D49" s="160">
        <v>14.1</v>
      </c>
      <c r="E49" s="160">
        <v>14.2</v>
      </c>
      <c r="F49" s="160">
        <v>14.1</v>
      </c>
      <c r="G49" s="148">
        <v>1.9454343040432587E-3</v>
      </c>
      <c r="H49" s="148">
        <v>-4.0028362965133235E-3</v>
      </c>
    </row>
    <row r="50" spans="2:8" x14ac:dyDescent="0.45">
      <c r="B50" s="144" t="s">
        <v>258</v>
      </c>
      <c r="C50" s="145"/>
      <c r="D50" s="160">
        <v>10.5</v>
      </c>
      <c r="E50" s="160">
        <v>10.9</v>
      </c>
      <c r="F50" s="160">
        <v>10.8</v>
      </c>
      <c r="G50" s="148">
        <v>3.1670606456521089E-2</v>
      </c>
      <c r="H50" s="148">
        <v>-8.9584203060734113E-3</v>
      </c>
    </row>
    <row r="51" spans="2:8" x14ac:dyDescent="0.45">
      <c r="B51" s="144" t="s">
        <v>259</v>
      </c>
      <c r="C51" s="151"/>
      <c r="D51" s="160">
        <v>10.3</v>
      </c>
      <c r="E51" s="160">
        <v>10.3</v>
      </c>
      <c r="F51" s="160">
        <v>10.3</v>
      </c>
      <c r="G51" s="148">
        <v>-1.9390829915736374E-3</v>
      </c>
      <c r="H51" s="148">
        <v>-4.095336027120644E-3</v>
      </c>
    </row>
    <row r="52" spans="2:8" x14ac:dyDescent="0.45">
      <c r="B52" s="144" t="s">
        <v>260</v>
      </c>
      <c r="C52" s="151"/>
      <c r="D52" s="160">
        <v>12</v>
      </c>
      <c r="E52" s="160">
        <v>12.1</v>
      </c>
      <c r="F52" s="160">
        <v>12</v>
      </c>
      <c r="G52" s="148">
        <v>1.087817685297976E-2</v>
      </c>
      <c r="H52" s="148">
        <v>-6.6878204877897085E-3</v>
      </c>
    </row>
    <row r="53" spans="2:8" x14ac:dyDescent="0.45">
      <c r="B53" s="144" t="s">
        <v>261</v>
      </c>
      <c r="C53" s="151"/>
      <c r="D53" s="160">
        <v>11.1</v>
      </c>
      <c r="E53" s="160">
        <v>11.2</v>
      </c>
      <c r="F53" s="160">
        <v>11.1</v>
      </c>
      <c r="G53" s="148">
        <v>8.0404713828958752E-3</v>
      </c>
      <c r="H53" s="148">
        <v>-7.2162125797758936E-3</v>
      </c>
    </row>
    <row r="54" spans="2:8" x14ac:dyDescent="0.45">
      <c r="B54" s="144" t="s">
        <v>262</v>
      </c>
      <c r="C54" s="161"/>
      <c r="D54" s="160">
        <v>12.6</v>
      </c>
      <c r="E54" s="160">
        <v>12.8</v>
      </c>
      <c r="F54" s="160">
        <v>12.7</v>
      </c>
      <c r="G54" s="148">
        <v>1.3883540170618991E-2</v>
      </c>
      <c r="H54" s="148">
        <v>-7.3489063527394372E-3</v>
      </c>
    </row>
    <row r="55" spans="2:8" x14ac:dyDescent="0.45">
      <c r="B55" s="144" t="s">
        <v>71</v>
      </c>
      <c r="C55" s="151"/>
      <c r="D55" s="160">
        <v>13.5</v>
      </c>
      <c r="E55" s="160">
        <v>13.8</v>
      </c>
      <c r="F55" s="160">
        <v>13.6</v>
      </c>
      <c r="G55" s="148">
        <v>2.2052188753206137E-2</v>
      </c>
      <c r="H55" s="148">
        <v>-1.0755266748139536E-2</v>
      </c>
    </row>
    <row r="56" spans="2:8" x14ac:dyDescent="0.45">
      <c r="B56" s="144" t="s">
        <v>263</v>
      </c>
      <c r="C56" s="151"/>
      <c r="D56" s="160">
        <v>14.8</v>
      </c>
      <c r="E56" s="160">
        <v>14.9</v>
      </c>
      <c r="F56" s="160">
        <v>14.8</v>
      </c>
      <c r="G56" s="148">
        <v>6.8071597769518988E-3</v>
      </c>
      <c r="H56" s="148">
        <v>-5.7632071995544765E-3</v>
      </c>
    </row>
    <row r="57" spans="2:8" x14ac:dyDescent="0.45">
      <c r="B57" s="144" t="s">
        <v>264</v>
      </c>
      <c r="C57" s="151"/>
      <c r="D57" s="160">
        <v>17.5</v>
      </c>
      <c r="E57" s="160">
        <v>17.7</v>
      </c>
      <c r="F57" s="160">
        <v>17.7</v>
      </c>
      <c r="G57" s="148">
        <v>1.2564381831008831E-2</v>
      </c>
      <c r="H57" s="148">
        <v>-5.3815819115876629E-4</v>
      </c>
    </row>
    <row r="58" spans="2:8" x14ac:dyDescent="0.45">
      <c r="B58" s="144" t="s">
        <v>265</v>
      </c>
      <c r="C58" s="151"/>
      <c r="D58" s="160">
        <v>14</v>
      </c>
      <c r="E58" s="160">
        <v>14</v>
      </c>
      <c r="F58" s="160">
        <v>13.9</v>
      </c>
      <c r="G58" s="148">
        <v>-4.4023173434707408E-3</v>
      </c>
      <c r="H58" s="148">
        <v>-4.275686692955416E-3</v>
      </c>
    </row>
    <row r="59" spans="2:8" x14ac:dyDescent="0.45">
      <c r="B59" s="144" t="s">
        <v>72</v>
      </c>
      <c r="C59" s="151"/>
      <c r="D59" s="160">
        <v>16.100000000000001</v>
      </c>
      <c r="E59" s="160">
        <v>16.3</v>
      </c>
      <c r="F59" s="160">
        <v>16.2</v>
      </c>
      <c r="G59" s="148">
        <v>1.2187646912059424E-2</v>
      </c>
      <c r="H59" s="148">
        <v>-7.2020798063331393E-3</v>
      </c>
    </row>
    <row r="60" spans="2:8" x14ac:dyDescent="0.45">
      <c r="B60" s="144" t="s">
        <v>266</v>
      </c>
      <c r="C60" s="151"/>
      <c r="D60" s="160">
        <v>17</v>
      </c>
      <c r="E60" s="160">
        <v>17.100000000000001</v>
      </c>
      <c r="F60" s="160">
        <v>17</v>
      </c>
      <c r="G60" s="148">
        <v>7.5092857430951732E-3</v>
      </c>
      <c r="H60" s="148">
        <v>-6.207100733512938E-3</v>
      </c>
    </row>
    <row r="61" spans="2:8" x14ac:dyDescent="0.45">
      <c r="B61" s="144" t="s">
        <v>267</v>
      </c>
      <c r="C61" s="151"/>
      <c r="D61" s="160">
        <v>15.1</v>
      </c>
      <c r="E61" s="160">
        <v>15.1</v>
      </c>
      <c r="F61" s="160">
        <v>15.1</v>
      </c>
      <c r="G61" s="148">
        <v>-2.9694954708423538E-3</v>
      </c>
      <c r="H61" s="148">
        <v>-8.8416596603335673E-4</v>
      </c>
    </row>
    <row r="62" spans="2:8" x14ac:dyDescent="0.45">
      <c r="B62" s="144" t="s">
        <v>73</v>
      </c>
      <c r="C62" s="151"/>
      <c r="D62" s="160">
        <v>12.8</v>
      </c>
      <c r="E62" s="160">
        <v>13</v>
      </c>
      <c r="F62" s="160">
        <v>12.8</v>
      </c>
      <c r="G62" s="148">
        <v>1.5388648286498885E-2</v>
      </c>
      <c r="H62" s="148">
        <v>-1.892368545085088E-2</v>
      </c>
    </row>
    <row r="63" spans="2:8" x14ac:dyDescent="0.45">
      <c r="B63" s="144" t="s">
        <v>268</v>
      </c>
      <c r="C63" s="151"/>
      <c r="D63" s="160">
        <v>12.6</v>
      </c>
      <c r="E63" s="160">
        <v>12.7</v>
      </c>
      <c r="F63" s="160">
        <v>12.6</v>
      </c>
      <c r="G63" s="148">
        <v>4.3736251857147135E-3</v>
      </c>
      <c r="H63" s="148">
        <v>-4.4068037585914821E-3</v>
      </c>
    </row>
    <row r="64" spans="2:8" x14ac:dyDescent="0.45">
      <c r="B64" s="144" t="s">
        <v>269</v>
      </c>
      <c r="C64" s="151"/>
      <c r="D64" s="160">
        <v>12.9</v>
      </c>
      <c r="E64" s="160">
        <v>13</v>
      </c>
      <c r="F64" s="160" t="s">
        <v>66</v>
      </c>
      <c r="G64" s="148">
        <v>6.0480657926513803E-3</v>
      </c>
      <c r="H64" s="148" t="s">
        <v>66</v>
      </c>
    </row>
    <row r="65" spans="1:22" x14ac:dyDescent="0.45">
      <c r="B65" s="144" t="s">
        <v>270</v>
      </c>
      <c r="C65" s="151"/>
      <c r="D65" s="160">
        <v>4.9000000000000004</v>
      </c>
      <c r="E65" s="160" t="s">
        <v>66</v>
      </c>
      <c r="F65" s="160" t="s">
        <v>66</v>
      </c>
      <c r="G65" s="148" t="s">
        <v>66</v>
      </c>
      <c r="H65" s="148" t="s">
        <v>66</v>
      </c>
    </row>
    <row r="66" spans="1:22" x14ac:dyDescent="0.45">
      <c r="A66" s="152"/>
      <c r="B66" s="153"/>
      <c r="C66" s="154"/>
      <c r="D66" s="155"/>
      <c r="E66" s="155"/>
      <c r="F66" s="153"/>
      <c r="G66" s="155"/>
      <c r="H66" s="155"/>
    </row>
    <row r="67" spans="1:22" s="2" customFormat="1" ht="13.9" customHeight="1" x14ac:dyDescent="0.45">
      <c r="A67" s="156">
        <v>1</v>
      </c>
      <c r="B67" s="2" t="s">
        <v>273</v>
      </c>
      <c r="I67" s="13"/>
      <c r="J67" s="13"/>
      <c r="K67" s="141">
        <v>50</v>
      </c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</row>
    <row r="70" spans="1:22" s="2" customFormat="1" ht="13.15" customHeight="1" x14ac:dyDescent="0.4">
      <c r="A70" s="182" t="s">
        <v>275</v>
      </c>
      <c r="B70" s="182"/>
      <c r="C70" s="182"/>
      <c r="D70" s="182"/>
      <c r="E70" s="182"/>
      <c r="F70" s="182"/>
      <c r="G70" s="182"/>
      <c r="H70" s="182"/>
      <c r="I70" s="13"/>
      <c r="J70" s="13"/>
      <c r="K70" s="13">
        <v>46</v>
      </c>
      <c r="L70" s="13">
        <v>24</v>
      </c>
      <c r="M70" s="13">
        <v>29</v>
      </c>
      <c r="N70" s="13"/>
      <c r="O70" s="13"/>
      <c r="P70" s="13"/>
      <c r="Q70" s="13"/>
      <c r="R70" s="13"/>
      <c r="S70" s="13"/>
      <c r="T70" s="13"/>
      <c r="U70" s="13"/>
      <c r="V70" s="13"/>
    </row>
    <row r="71" spans="1:22" s="2" customFormat="1" ht="13.15" x14ac:dyDescent="0.4">
      <c r="B71" s="162"/>
      <c r="C71" s="162"/>
      <c r="D71" s="163"/>
      <c r="E71" s="163"/>
      <c r="F71" s="163"/>
      <c r="G71" s="163"/>
      <c r="H71" s="16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</row>
    <row r="72" spans="1:22" ht="17.45" customHeight="1" x14ac:dyDescent="0.85">
      <c r="A72" s="177" t="s">
        <v>237</v>
      </c>
      <c r="B72" s="177"/>
      <c r="C72" s="177"/>
      <c r="D72" s="177" t="s">
        <v>238</v>
      </c>
      <c r="E72" s="177"/>
      <c r="F72" s="177"/>
      <c r="G72" s="177" t="s">
        <v>239</v>
      </c>
      <c r="H72" s="177"/>
      <c r="K72" s="141">
        <v>47</v>
      </c>
      <c r="L72" s="141">
        <v>38</v>
      </c>
      <c r="M72" s="141">
        <v>39</v>
      </c>
    </row>
    <row r="73" spans="1:22" ht="16.899999999999999" customHeight="1" x14ac:dyDescent="0.45">
      <c r="A73" s="173"/>
      <c r="B73" s="173"/>
      <c r="C73" s="173"/>
      <c r="D73" s="143" t="s">
        <v>241</v>
      </c>
      <c r="E73" s="143" t="s">
        <v>242</v>
      </c>
      <c r="F73" s="143" t="s">
        <v>243</v>
      </c>
      <c r="G73" s="143" t="s">
        <v>244</v>
      </c>
      <c r="H73" s="143" t="s">
        <v>245</v>
      </c>
      <c r="K73" s="141">
        <v>40</v>
      </c>
      <c r="L73" s="141">
        <v>41</v>
      </c>
      <c r="M73" s="141">
        <v>42</v>
      </c>
      <c r="N73" s="141">
        <v>43</v>
      </c>
      <c r="O73" s="141">
        <v>44</v>
      </c>
      <c r="P73" s="141">
        <v>45</v>
      </c>
      <c r="Q73" s="141">
        <v>48</v>
      </c>
    </row>
    <row r="74" spans="1:22" x14ac:dyDescent="0.45">
      <c r="B74" s="144" t="s">
        <v>247</v>
      </c>
      <c r="C74" s="145"/>
      <c r="D74" s="160">
        <v>4.2</v>
      </c>
      <c r="E74" s="160">
        <v>4.5999999999999996</v>
      </c>
      <c r="F74" s="160">
        <v>4.5999999999999996</v>
      </c>
      <c r="G74" s="148">
        <v>8.3397982755433864E-2</v>
      </c>
      <c r="H74" s="148">
        <v>2.6482608859241807E-3</v>
      </c>
    </row>
    <row r="75" spans="1:22" x14ac:dyDescent="0.45">
      <c r="B75" s="144" t="s">
        <v>249</v>
      </c>
      <c r="C75" s="145"/>
      <c r="D75" s="160">
        <v>4.5999999999999996</v>
      </c>
      <c r="E75" s="160">
        <v>5</v>
      </c>
      <c r="F75" s="160">
        <v>5</v>
      </c>
      <c r="G75" s="148">
        <v>8.1343215717784467E-2</v>
      </c>
      <c r="H75" s="148">
        <v>-1.0143999441006191E-2</v>
      </c>
    </row>
    <row r="76" spans="1:22" x14ac:dyDescent="0.45">
      <c r="B76" s="144" t="s">
        <v>251</v>
      </c>
      <c r="C76" s="145"/>
      <c r="D76" s="160">
        <v>5.3</v>
      </c>
      <c r="E76" s="160">
        <v>5.5</v>
      </c>
      <c r="F76" s="160">
        <v>5.5</v>
      </c>
      <c r="G76" s="148">
        <v>3.9009754027123478E-2</v>
      </c>
      <c r="H76" s="148">
        <v>4.7007904046880711E-3</v>
      </c>
    </row>
    <row r="77" spans="1:22" x14ac:dyDescent="0.45">
      <c r="B77" s="144" t="s">
        <v>252</v>
      </c>
      <c r="C77" s="145"/>
      <c r="D77" s="160">
        <v>5.6</v>
      </c>
      <c r="E77" s="160">
        <v>5.9</v>
      </c>
      <c r="F77" s="160">
        <v>5.9</v>
      </c>
      <c r="G77" s="148">
        <v>4.941528119081573E-2</v>
      </c>
      <c r="H77" s="148">
        <v>-7.4911000000000838E-3</v>
      </c>
    </row>
    <row r="78" spans="1:22" x14ac:dyDescent="0.45">
      <c r="B78" s="144" t="s">
        <v>253</v>
      </c>
      <c r="C78" s="145"/>
      <c r="D78" s="160">
        <v>5.9</v>
      </c>
      <c r="E78" s="160">
        <v>6.2</v>
      </c>
      <c r="F78" s="160">
        <v>6</v>
      </c>
      <c r="G78" s="148">
        <v>4.2610822033898321E-2</v>
      </c>
      <c r="H78" s="148">
        <v>-3.1707396353110484E-2</v>
      </c>
    </row>
    <row r="79" spans="1:22" x14ac:dyDescent="0.45">
      <c r="B79" s="144" t="s">
        <v>254</v>
      </c>
      <c r="C79" s="145"/>
      <c r="D79" s="160">
        <v>5.2</v>
      </c>
      <c r="E79" s="160">
        <v>5.3</v>
      </c>
      <c r="F79" s="160">
        <v>5.2</v>
      </c>
      <c r="G79" s="148">
        <v>8.3735869957146658E-3</v>
      </c>
      <c r="H79" s="148">
        <v>-2.4884883658161661E-3</v>
      </c>
    </row>
    <row r="80" spans="1:22" x14ac:dyDescent="0.45">
      <c r="B80" s="144" t="s">
        <v>255</v>
      </c>
      <c r="C80" s="145"/>
      <c r="D80" s="160">
        <v>5.7</v>
      </c>
      <c r="E80" s="160">
        <v>5.9</v>
      </c>
      <c r="F80" s="160">
        <v>5.9</v>
      </c>
      <c r="G80" s="148">
        <v>3.7184332267708564E-2</v>
      </c>
      <c r="H80" s="148">
        <v>-1.5485360366501277E-2</v>
      </c>
    </row>
    <row r="81" spans="2:8" x14ac:dyDescent="0.45">
      <c r="B81" s="144" t="s">
        <v>256</v>
      </c>
      <c r="C81" s="145"/>
      <c r="D81" s="160">
        <v>6.8</v>
      </c>
      <c r="E81" s="160">
        <v>6.9</v>
      </c>
      <c r="F81" s="160">
        <v>6.7</v>
      </c>
      <c r="G81" s="148">
        <v>2.1352783832051747E-2</v>
      </c>
      <c r="H81" s="148">
        <v>-2.7616129075827445E-2</v>
      </c>
    </row>
    <row r="82" spans="2:8" x14ac:dyDescent="0.45">
      <c r="B82" s="144" t="s">
        <v>257</v>
      </c>
      <c r="C82" s="145"/>
      <c r="D82" s="160">
        <v>5.6</v>
      </c>
      <c r="E82" s="160">
        <v>5.4</v>
      </c>
      <c r="F82" s="160">
        <v>5.4</v>
      </c>
      <c r="G82" s="148">
        <v>-2.0257029412403704E-2</v>
      </c>
      <c r="H82" s="148">
        <v>-1.278247040022662E-2</v>
      </c>
    </row>
    <row r="83" spans="2:8" x14ac:dyDescent="0.45">
      <c r="B83" s="144" t="s">
        <v>258</v>
      </c>
      <c r="C83" s="145"/>
      <c r="D83" s="160">
        <v>4.2</v>
      </c>
      <c r="E83" s="160">
        <v>4.4000000000000004</v>
      </c>
      <c r="F83" s="160">
        <v>4.3</v>
      </c>
      <c r="G83" s="148">
        <v>3.7687514304913572E-2</v>
      </c>
      <c r="H83" s="148">
        <v>-2.2772330519772566E-2</v>
      </c>
    </row>
    <row r="84" spans="2:8" x14ac:dyDescent="0.45">
      <c r="B84" s="144" t="s">
        <v>259</v>
      </c>
      <c r="C84" s="151"/>
      <c r="D84" s="160">
        <v>4.2</v>
      </c>
      <c r="E84" s="160">
        <v>4.2</v>
      </c>
      <c r="F84" s="160">
        <v>4.2</v>
      </c>
      <c r="G84" s="148">
        <v>-1.3550069924955777E-3</v>
      </c>
      <c r="H84" s="148">
        <v>-9.002645385069119E-3</v>
      </c>
    </row>
    <row r="85" spans="2:8" x14ac:dyDescent="0.45">
      <c r="B85" s="144" t="s">
        <v>260</v>
      </c>
      <c r="C85" s="151"/>
      <c r="D85" s="160">
        <v>5.3</v>
      </c>
      <c r="E85" s="160">
        <v>5.2</v>
      </c>
      <c r="F85" s="160">
        <v>5.2</v>
      </c>
      <c r="G85" s="148">
        <v>-1.2856163864511938E-3</v>
      </c>
      <c r="H85" s="148">
        <v>-1.5580486921475956E-2</v>
      </c>
    </row>
    <row r="86" spans="2:8" x14ac:dyDescent="0.45">
      <c r="B86" s="144" t="s">
        <v>261</v>
      </c>
      <c r="C86" s="151"/>
      <c r="D86" s="160">
        <v>4.8</v>
      </c>
      <c r="E86" s="160">
        <v>4.8</v>
      </c>
      <c r="F86" s="160">
        <v>4.7</v>
      </c>
      <c r="G86" s="148">
        <v>-3.6473366835599874E-3</v>
      </c>
      <c r="H86" s="148">
        <v>-1.7378292743855051E-2</v>
      </c>
    </row>
    <row r="87" spans="2:8" x14ac:dyDescent="0.45">
      <c r="B87" s="144" t="s">
        <v>262</v>
      </c>
      <c r="C87" s="161"/>
      <c r="D87" s="160">
        <v>5.4</v>
      </c>
      <c r="E87" s="160">
        <v>5.5</v>
      </c>
      <c r="F87" s="160">
        <v>5.4</v>
      </c>
      <c r="G87" s="148">
        <v>1.3980760140014814E-2</v>
      </c>
      <c r="H87" s="148">
        <v>-1.6271043986121225E-2</v>
      </c>
    </row>
    <row r="88" spans="2:8" x14ac:dyDescent="0.45">
      <c r="B88" s="144" t="s">
        <v>71</v>
      </c>
      <c r="C88" s="151"/>
      <c r="D88" s="160">
        <v>5.5</v>
      </c>
      <c r="E88" s="160">
        <v>5.6</v>
      </c>
      <c r="F88" s="160">
        <v>5.5</v>
      </c>
      <c r="G88" s="148">
        <v>1.9554364640199884E-2</v>
      </c>
      <c r="H88" s="148">
        <v>-2.0443275066237887E-2</v>
      </c>
    </row>
    <row r="89" spans="2:8" x14ac:dyDescent="0.45">
      <c r="B89" s="144" t="s">
        <v>263</v>
      </c>
      <c r="C89" s="151"/>
      <c r="D89" s="160">
        <v>6.1</v>
      </c>
      <c r="E89" s="160">
        <v>6</v>
      </c>
      <c r="F89" s="160">
        <v>6</v>
      </c>
      <c r="G89" s="148">
        <v>-8.8647846189771062E-4</v>
      </c>
      <c r="H89" s="148">
        <v>-1.0276942218671703E-2</v>
      </c>
    </row>
    <row r="90" spans="2:8" x14ac:dyDescent="0.45">
      <c r="B90" s="144" t="s">
        <v>264</v>
      </c>
      <c r="C90" s="151"/>
      <c r="D90" s="160">
        <v>6.7</v>
      </c>
      <c r="E90" s="160">
        <v>6.7</v>
      </c>
      <c r="F90" s="160">
        <v>6.7</v>
      </c>
      <c r="G90" s="148">
        <v>9.3963988186354097E-3</v>
      </c>
      <c r="H90" s="148">
        <v>-2.8818389500462338E-3</v>
      </c>
    </row>
    <row r="91" spans="2:8" x14ac:dyDescent="0.45">
      <c r="B91" s="144" t="s">
        <v>265</v>
      </c>
      <c r="C91" s="151"/>
      <c r="D91" s="160">
        <v>5.7</v>
      </c>
      <c r="E91" s="160">
        <v>5.6</v>
      </c>
      <c r="F91" s="160">
        <v>5.6</v>
      </c>
      <c r="G91" s="148">
        <v>-1.5855293256076597E-2</v>
      </c>
      <c r="H91" s="148">
        <v>-9.7865475781556688E-3</v>
      </c>
    </row>
    <row r="92" spans="2:8" x14ac:dyDescent="0.45">
      <c r="B92" s="144" t="s">
        <v>72</v>
      </c>
      <c r="C92" s="151"/>
      <c r="D92" s="160">
        <v>6.4</v>
      </c>
      <c r="E92" s="160">
        <v>6.5</v>
      </c>
      <c r="F92" s="160">
        <v>6.4</v>
      </c>
      <c r="G92" s="148">
        <v>1.0346857532545162E-2</v>
      </c>
      <c r="H92" s="148">
        <v>-1.4985590415337979E-2</v>
      </c>
    </row>
    <row r="93" spans="2:8" x14ac:dyDescent="0.45">
      <c r="B93" s="144" t="s">
        <v>266</v>
      </c>
      <c r="C93" s="151"/>
      <c r="D93" s="160">
        <v>6.2</v>
      </c>
      <c r="E93" s="160">
        <v>6.2</v>
      </c>
      <c r="F93" s="160">
        <v>6.1</v>
      </c>
      <c r="G93" s="148">
        <v>-4.9222290972016358E-3</v>
      </c>
      <c r="H93" s="148">
        <v>-1.0730159105749704E-2</v>
      </c>
    </row>
    <row r="94" spans="2:8" x14ac:dyDescent="0.45">
      <c r="B94" s="144" t="s">
        <v>267</v>
      </c>
      <c r="C94" s="151"/>
      <c r="D94" s="160">
        <v>6.1</v>
      </c>
      <c r="E94" s="160">
        <v>6</v>
      </c>
      <c r="F94" s="160">
        <v>6</v>
      </c>
      <c r="G94" s="148">
        <v>-7.6079673408804283E-3</v>
      </c>
      <c r="H94" s="148">
        <v>-2.2178848704691445E-3</v>
      </c>
    </row>
    <row r="95" spans="2:8" x14ac:dyDescent="0.45">
      <c r="B95" s="144" t="s">
        <v>73</v>
      </c>
      <c r="C95" s="151"/>
      <c r="D95" s="160">
        <v>5.4</v>
      </c>
      <c r="E95" s="160">
        <v>5.6</v>
      </c>
      <c r="F95" s="160">
        <v>5.4</v>
      </c>
      <c r="G95" s="148">
        <v>3.779232566234314E-2</v>
      </c>
      <c r="H95" s="148">
        <v>-3.2587448797396279E-2</v>
      </c>
    </row>
    <row r="96" spans="2:8" x14ac:dyDescent="0.45">
      <c r="B96" s="144" t="s">
        <v>268</v>
      </c>
      <c r="C96" s="151"/>
      <c r="D96" s="160">
        <v>5.3</v>
      </c>
      <c r="E96" s="160">
        <v>5.3</v>
      </c>
      <c r="F96" s="160">
        <v>5.2</v>
      </c>
      <c r="G96" s="148">
        <v>2.604309193190657E-3</v>
      </c>
      <c r="H96" s="148">
        <v>-8.5241703397115343E-3</v>
      </c>
    </row>
    <row r="97" spans="1:22" x14ac:dyDescent="0.45">
      <c r="B97" s="144" t="s">
        <v>269</v>
      </c>
      <c r="C97" s="151"/>
      <c r="D97" s="160">
        <v>5</v>
      </c>
      <c r="E97" s="160">
        <v>5</v>
      </c>
      <c r="F97" s="160" t="s">
        <v>66</v>
      </c>
      <c r="G97" s="148">
        <v>2.1554274717570099E-3</v>
      </c>
      <c r="H97" s="148" t="s">
        <v>66</v>
      </c>
    </row>
    <row r="98" spans="1:22" x14ac:dyDescent="0.45">
      <c r="B98" s="144" t="s">
        <v>270</v>
      </c>
      <c r="C98" s="151"/>
      <c r="D98" s="160">
        <v>2.2000000000000002</v>
      </c>
      <c r="E98" s="160" t="s">
        <v>66</v>
      </c>
      <c r="F98" s="160" t="s">
        <v>66</v>
      </c>
      <c r="G98" s="148" t="s">
        <v>66</v>
      </c>
      <c r="H98" s="148" t="s">
        <v>66</v>
      </c>
    </row>
    <row r="99" spans="1:22" x14ac:dyDescent="0.45">
      <c r="A99" s="152"/>
      <c r="B99" s="153"/>
      <c r="C99" s="154"/>
      <c r="D99" s="155"/>
      <c r="E99" s="155"/>
      <c r="F99" s="153"/>
      <c r="G99" s="155"/>
      <c r="H99" s="155"/>
    </row>
    <row r="100" spans="1:22" s="2" customFormat="1" ht="14.65" customHeight="1" x14ac:dyDescent="0.35">
      <c r="A100" s="156">
        <v>1</v>
      </c>
      <c r="B100" s="192" t="s">
        <v>273</v>
      </c>
      <c r="C100" s="192"/>
      <c r="D100" s="192"/>
      <c r="E100" s="192"/>
      <c r="F100" s="192"/>
      <c r="G100" s="192"/>
      <c r="H100" s="192"/>
      <c r="I100" s="13"/>
      <c r="J100" s="13"/>
      <c r="K100" s="13">
        <v>50</v>
      </c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</row>
    <row r="101" spans="1:22" ht="28.9" customHeight="1" x14ac:dyDescent="0.45">
      <c r="B101" s="172" t="s">
        <v>276</v>
      </c>
      <c r="C101" s="172"/>
      <c r="D101" s="172"/>
      <c r="E101" s="172"/>
      <c r="F101" s="172"/>
      <c r="G101" s="172"/>
      <c r="H101" s="172"/>
      <c r="K101" s="141">
        <v>62</v>
      </c>
    </row>
    <row r="102" spans="1:22" ht="27" customHeight="1" x14ac:dyDescent="0.45">
      <c r="B102" s="184" t="s">
        <v>277</v>
      </c>
      <c r="C102" s="184"/>
      <c r="D102" s="184"/>
      <c r="E102" s="184"/>
      <c r="F102" s="184"/>
      <c r="G102" s="184"/>
      <c r="H102" s="184"/>
      <c r="K102" s="141">
        <v>54</v>
      </c>
    </row>
    <row r="103" spans="1:22" x14ac:dyDescent="0.45">
      <c r="C103" s="2"/>
      <c r="D103" s="34"/>
      <c r="E103" s="34"/>
      <c r="F103" s="34"/>
      <c r="G103" s="34"/>
      <c r="H103" s="34"/>
    </row>
    <row r="104" spans="1:22" x14ac:dyDescent="0.45">
      <c r="C104" s="34"/>
      <c r="D104" s="34"/>
      <c r="E104" s="34"/>
      <c r="F104" s="34"/>
      <c r="G104" s="34"/>
      <c r="H104" s="34"/>
    </row>
    <row r="105" spans="1:22" s="2" customFormat="1" ht="13.15" customHeight="1" x14ac:dyDescent="0.4">
      <c r="A105" s="182" t="s">
        <v>250</v>
      </c>
      <c r="B105" s="182"/>
      <c r="C105" s="182"/>
      <c r="D105" s="182"/>
      <c r="E105" s="182"/>
      <c r="F105" s="182"/>
      <c r="G105" s="182"/>
      <c r="H105" s="182"/>
      <c r="I105" s="13"/>
      <c r="J105" s="13"/>
      <c r="K105" s="13">
        <v>46</v>
      </c>
      <c r="L105" s="13">
        <v>24</v>
      </c>
      <c r="M105" s="13">
        <v>28</v>
      </c>
      <c r="N105" s="13"/>
      <c r="O105" s="13"/>
      <c r="P105" s="13"/>
      <c r="Q105" s="13"/>
      <c r="R105" s="13"/>
      <c r="S105" s="13"/>
      <c r="T105" s="13"/>
      <c r="U105" s="13"/>
      <c r="V105" s="13"/>
    </row>
    <row r="106" spans="1:22" s="2" customFormat="1" ht="13.15" x14ac:dyDescent="0.4">
      <c r="B106" s="162"/>
      <c r="C106" s="162"/>
      <c r="D106" s="162"/>
      <c r="E106" s="162"/>
      <c r="F106" s="162"/>
      <c r="G106" s="162"/>
      <c r="H106" s="162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</row>
    <row r="107" spans="1:22" ht="17.45" customHeight="1" x14ac:dyDescent="0.85">
      <c r="A107" s="177" t="s">
        <v>237</v>
      </c>
      <c r="B107" s="177"/>
      <c r="C107" s="177"/>
      <c r="D107" s="177" t="s">
        <v>238</v>
      </c>
      <c r="E107" s="177"/>
      <c r="F107" s="177"/>
      <c r="G107" s="177" t="s">
        <v>239</v>
      </c>
      <c r="H107" s="177"/>
      <c r="K107" s="141">
        <v>47</v>
      </c>
      <c r="L107" s="141">
        <v>38</v>
      </c>
      <c r="M107" s="141">
        <v>39</v>
      </c>
    </row>
    <row r="108" spans="1:22" ht="16.899999999999999" customHeight="1" x14ac:dyDescent="0.45">
      <c r="A108" s="173"/>
      <c r="B108" s="173"/>
      <c r="C108" s="173"/>
      <c r="D108" s="143" t="s">
        <v>241</v>
      </c>
      <c r="E108" s="143" t="s">
        <v>242</v>
      </c>
      <c r="F108" s="143" t="s">
        <v>243</v>
      </c>
      <c r="G108" s="143" t="s">
        <v>244</v>
      </c>
      <c r="H108" s="143" t="s">
        <v>245</v>
      </c>
      <c r="K108" s="141">
        <v>40</v>
      </c>
      <c r="L108" s="141">
        <v>41</v>
      </c>
      <c r="M108" s="141">
        <v>42</v>
      </c>
      <c r="N108" s="141">
        <v>43</v>
      </c>
      <c r="O108" s="141">
        <v>44</v>
      </c>
      <c r="P108" s="141">
        <v>45</v>
      </c>
      <c r="Q108" s="141">
        <v>48</v>
      </c>
    </row>
    <row r="109" spans="1:22" x14ac:dyDescent="0.45">
      <c r="B109" s="144" t="s">
        <v>247</v>
      </c>
      <c r="C109" s="145"/>
      <c r="D109" s="160">
        <v>3.4</v>
      </c>
      <c r="E109" s="160">
        <v>6</v>
      </c>
      <c r="F109" s="160">
        <v>6</v>
      </c>
      <c r="G109" s="148">
        <v>0.76302628712896237</v>
      </c>
      <c r="H109" s="148">
        <v>0</v>
      </c>
    </row>
    <row r="110" spans="1:22" x14ac:dyDescent="0.45">
      <c r="B110" s="144" t="s">
        <v>249</v>
      </c>
      <c r="C110" s="145"/>
      <c r="D110" s="160">
        <v>3.3</v>
      </c>
      <c r="E110" s="160">
        <v>3.5</v>
      </c>
      <c r="F110" s="160">
        <v>3.5</v>
      </c>
      <c r="G110" s="148">
        <v>5.7078997498581252E-2</v>
      </c>
      <c r="H110" s="148">
        <v>3.4487200690869191E-3</v>
      </c>
    </row>
    <row r="111" spans="1:22" x14ac:dyDescent="0.45">
      <c r="B111" s="144" t="s">
        <v>251</v>
      </c>
      <c r="C111" s="145"/>
      <c r="D111" s="160">
        <v>4.5999999999999996</v>
      </c>
      <c r="E111" s="160">
        <v>5.8</v>
      </c>
      <c r="F111" s="160">
        <v>5.9</v>
      </c>
      <c r="G111" s="148">
        <v>0.25971008133124363</v>
      </c>
      <c r="H111" s="148">
        <v>2.0785224713484318E-3</v>
      </c>
    </row>
    <row r="112" spans="1:22" x14ac:dyDescent="0.45">
      <c r="B112" s="144" t="s">
        <v>252</v>
      </c>
      <c r="C112" s="145"/>
      <c r="D112" s="160">
        <v>6.2</v>
      </c>
      <c r="E112" s="160">
        <v>7.8</v>
      </c>
      <c r="F112" s="160">
        <v>7.8</v>
      </c>
      <c r="G112" s="148">
        <v>0.25332006642937999</v>
      </c>
      <c r="H112" s="148">
        <v>4.6429246068691032E-3</v>
      </c>
    </row>
    <row r="113" spans="2:8" x14ac:dyDescent="0.45">
      <c r="B113" s="144" t="s">
        <v>253</v>
      </c>
      <c r="C113" s="145"/>
      <c r="D113" s="160">
        <v>3.3</v>
      </c>
      <c r="E113" s="160">
        <v>3.7</v>
      </c>
      <c r="F113" s="160">
        <v>3.7</v>
      </c>
      <c r="G113" s="148">
        <v>0.11245210773753689</v>
      </c>
      <c r="H113" s="148">
        <v>5.3059596803290976E-3</v>
      </c>
    </row>
    <row r="114" spans="2:8" x14ac:dyDescent="0.45">
      <c r="B114" s="144" t="s">
        <v>254</v>
      </c>
      <c r="C114" s="145"/>
      <c r="D114" s="160">
        <v>5.4</v>
      </c>
      <c r="E114" s="160">
        <v>5.6</v>
      </c>
      <c r="F114" s="160">
        <v>5.9</v>
      </c>
      <c r="G114" s="148">
        <v>4.5900248082820783E-2</v>
      </c>
      <c r="H114" s="148">
        <v>4.9046257455806153E-2</v>
      </c>
    </row>
    <row r="115" spans="2:8" x14ac:dyDescent="0.45">
      <c r="B115" s="144" t="s">
        <v>255</v>
      </c>
      <c r="C115" s="145"/>
      <c r="D115" s="160">
        <v>6.4</v>
      </c>
      <c r="E115" s="160">
        <v>6.5</v>
      </c>
      <c r="F115" s="160">
        <v>6.6</v>
      </c>
      <c r="G115" s="148">
        <v>2.8955992186001867E-2</v>
      </c>
      <c r="H115" s="148">
        <v>1.5139694210206667E-3</v>
      </c>
    </row>
    <row r="116" spans="2:8" x14ac:dyDescent="0.45">
      <c r="B116" s="144" t="s">
        <v>256</v>
      </c>
      <c r="C116" s="145"/>
      <c r="D116" s="160">
        <v>5.3</v>
      </c>
      <c r="E116" s="160">
        <v>5.4</v>
      </c>
      <c r="F116" s="160">
        <v>5.4</v>
      </c>
      <c r="G116" s="148">
        <v>2.9143351541170537E-2</v>
      </c>
      <c r="H116" s="148">
        <v>3.7138168484063261E-3</v>
      </c>
    </row>
    <row r="117" spans="2:8" x14ac:dyDescent="0.45">
      <c r="B117" s="144" t="s">
        <v>257</v>
      </c>
      <c r="C117" s="145"/>
      <c r="D117" s="160">
        <v>7.3</v>
      </c>
      <c r="E117" s="160">
        <v>7.4</v>
      </c>
      <c r="F117" s="160">
        <v>7.4</v>
      </c>
      <c r="G117" s="148">
        <v>9.4830261889347067E-3</v>
      </c>
      <c r="H117" s="148">
        <v>1.8180741842430681E-3</v>
      </c>
    </row>
    <row r="118" spans="2:8" x14ac:dyDescent="0.45">
      <c r="B118" s="144" t="s">
        <v>258</v>
      </c>
      <c r="C118" s="145"/>
      <c r="D118" s="160">
        <v>6.4</v>
      </c>
      <c r="E118" s="160">
        <v>6.5</v>
      </c>
      <c r="F118" s="160">
        <v>6.6</v>
      </c>
      <c r="G118" s="148">
        <v>1.3351763343466994E-2</v>
      </c>
      <c r="H118" s="148">
        <v>1.8014569437027061E-2</v>
      </c>
    </row>
    <row r="119" spans="2:8" x14ac:dyDescent="0.45">
      <c r="B119" s="144" t="s">
        <v>259</v>
      </c>
      <c r="C119" s="151"/>
      <c r="D119" s="160">
        <v>4.8</v>
      </c>
      <c r="E119" s="160">
        <v>5.3</v>
      </c>
      <c r="F119" s="160">
        <v>5.4</v>
      </c>
      <c r="G119" s="148">
        <v>0.11719834436343723</v>
      </c>
      <c r="H119" s="148">
        <v>1.4691084759306916E-2</v>
      </c>
    </row>
    <row r="120" spans="2:8" x14ac:dyDescent="0.45">
      <c r="B120" s="144" t="s">
        <v>260</v>
      </c>
      <c r="C120" s="161"/>
      <c r="D120" s="160">
        <v>7.7</v>
      </c>
      <c r="E120" s="160">
        <v>7.9</v>
      </c>
      <c r="F120" s="160">
        <v>7.9</v>
      </c>
      <c r="G120" s="148">
        <v>2.9107470669837321E-2</v>
      </c>
      <c r="H120" s="148">
        <v>2.5726483957466684E-4</v>
      </c>
    </row>
    <row r="121" spans="2:8" x14ac:dyDescent="0.45">
      <c r="B121" s="144" t="s">
        <v>261</v>
      </c>
      <c r="C121" s="161">
        <v>2</v>
      </c>
      <c r="D121" s="160">
        <v>3.4</v>
      </c>
      <c r="E121" s="160">
        <v>2.9</v>
      </c>
      <c r="F121" s="160">
        <v>2.9</v>
      </c>
      <c r="G121" s="148">
        <v>-0.15863396034488819</v>
      </c>
      <c r="H121" s="148">
        <v>1.9543635493592948E-3</v>
      </c>
    </row>
    <row r="122" spans="2:8" x14ac:dyDescent="0.45">
      <c r="B122" s="144" t="s">
        <v>262</v>
      </c>
      <c r="C122" s="161"/>
      <c r="D122" s="160">
        <v>5.0999999999999996</v>
      </c>
      <c r="E122" s="160">
        <v>5.2</v>
      </c>
      <c r="F122" s="160">
        <v>7.4</v>
      </c>
      <c r="G122" s="148">
        <v>1.9299965394893759E-2</v>
      </c>
      <c r="H122" s="148">
        <v>0.41553684497134324</v>
      </c>
    </row>
    <row r="123" spans="2:8" x14ac:dyDescent="0.45">
      <c r="B123" s="144" t="s">
        <v>71</v>
      </c>
      <c r="C123" s="151"/>
      <c r="D123" s="160">
        <v>2.4</v>
      </c>
      <c r="E123" s="160">
        <v>3.5</v>
      </c>
      <c r="F123" s="160">
        <v>3.5</v>
      </c>
      <c r="G123" s="148">
        <v>0.47101832659740683</v>
      </c>
      <c r="H123" s="148">
        <v>2.4130879839787678E-3</v>
      </c>
    </row>
    <row r="124" spans="2:8" x14ac:dyDescent="0.45">
      <c r="B124" s="144" t="s">
        <v>263</v>
      </c>
      <c r="C124" s="151"/>
      <c r="D124" s="160">
        <v>4.8</v>
      </c>
      <c r="E124" s="160">
        <v>4.9000000000000004</v>
      </c>
      <c r="F124" s="160">
        <v>5</v>
      </c>
      <c r="G124" s="148">
        <v>2.5632299560646388E-2</v>
      </c>
      <c r="H124" s="148">
        <v>1.2569159212062919E-2</v>
      </c>
    </row>
    <row r="125" spans="2:8" x14ac:dyDescent="0.45">
      <c r="B125" s="144" t="s">
        <v>264</v>
      </c>
      <c r="C125" s="151"/>
      <c r="D125" s="160">
        <v>3.3</v>
      </c>
      <c r="E125" s="160">
        <v>3.7</v>
      </c>
      <c r="F125" s="160">
        <v>3.7</v>
      </c>
      <c r="G125" s="148">
        <v>0.13318059312470454</v>
      </c>
      <c r="H125" s="148">
        <v>1.409332736330704E-4</v>
      </c>
    </row>
    <row r="126" spans="2:8" x14ac:dyDescent="0.45">
      <c r="B126" s="144" t="s">
        <v>265</v>
      </c>
      <c r="C126" s="151"/>
      <c r="D126" s="160">
        <v>5.2</v>
      </c>
      <c r="E126" s="160">
        <v>8.3000000000000007</v>
      </c>
      <c r="F126" s="160">
        <v>8.3000000000000007</v>
      </c>
      <c r="G126" s="148">
        <v>0.59854855842560251</v>
      </c>
      <c r="H126" s="148">
        <v>6.9807737004512482E-4</v>
      </c>
    </row>
    <row r="127" spans="2:8" x14ac:dyDescent="0.45">
      <c r="B127" s="144" t="s">
        <v>72</v>
      </c>
      <c r="C127" s="151"/>
      <c r="D127" s="160">
        <v>4.2</v>
      </c>
      <c r="E127" s="160">
        <v>4.4000000000000004</v>
      </c>
      <c r="F127" s="160">
        <v>4.4000000000000004</v>
      </c>
      <c r="G127" s="148">
        <v>4.6149605068991129E-2</v>
      </c>
      <c r="H127" s="148">
        <v>1.6230466316022873E-3</v>
      </c>
    </row>
    <row r="128" spans="2:8" x14ac:dyDescent="0.45">
      <c r="B128" s="144" t="s">
        <v>266</v>
      </c>
      <c r="C128" s="151"/>
      <c r="D128" s="160">
        <v>6.2</v>
      </c>
      <c r="E128" s="160">
        <v>6.4</v>
      </c>
      <c r="F128" s="160">
        <v>6.4</v>
      </c>
      <c r="G128" s="148">
        <v>2.9536351637314384E-2</v>
      </c>
      <c r="H128" s="148">
        <v>9.551726972698571E-4</v>
      </c>
    </row>
    <row r="129" spans="1:22" x14ac:dyDescent="0.45">
      <c r="B129" s="144" t="s">
        <v>267</v>
      </c>
      <c r="C129" s="151"/>
      <c r="D129" s="160">
        <v>9.1999999999999993</v>
      </c>
      <c r="E129" s="160">
        <v>9.1999999999999993</v>
      </c>
      <c r="F129" s="160">
        <v>9.1999999999999993</v>
      </c>
      <c r="G129" s="148">
        <v>1.3471239587170558E-5</v>
      </c>
      <c r="H129" s="148">
        <v>3.3443274486555374E-3</v>
      </c>
    </row>
    <row r="130" spans="1:22" x14ac:dyDescent="0.45">
      <c r="B130" s="144" t="s">
        <v>73</v>
      </c>
      <c r="C130" s="151"/>
      <c r="D130" s="160">
        <v>3.4</v>
      </c>
      <c r="E130" s="160">
        <v>7.5</v>
      </c>
      <c r="F130" s="160">
        <v>7.5</v>
      </c>
      <c r="G130" s="148">
        <v>1.2111181273055585</v>
      </c>
      <c r="H130" s="148">
        <v>1.6698389070328723E-3</v>
      </c>
    </row>
    <row r="131" spans="1:22" x14ac:dyDescent="0.45">
      <c r="B131" s="144" t="s">
        <v>268</v>
      </c>
      <c r="C131" s="151"/>
      <c r="D131" s="160">
        <v>3.9</v>
      </c>
      <c r="E131" s="160">
        <v>3.9</v>
      </c>
      <c r="F131" s="160">
        <v>3.9</v>
      </c>
      <c r="G131" s="148">
        <v>2.3576466844839938E-2</v>
      </c>
      <c r="H131" s="148">
        <v>6.5417459760963581E-5</v>
      </c>
    </row>
    <row r="132" spans="1:22" x14ac:dyDescent="0.45">
      <c r="B132" s="144" t="s">
        <v>269</v>
      </c>
      <c r="C132" s="151"/>
      <c r="D132" s="160">
        <v>4.5</v>
      </c>
      <c r="E132" s="160">
        <v>5.4</v>
      </c>
      <c r="F132" s="160" t="s">
        <v>66</v>
      </c>
      <c r="G132" s="148">
        <v>0.19521510953204713</v>
      </c>
      <c r="H132" s="148" t="s">
        <v>66</v>
      </c>
    </row>
    <row r="133" spans="1:22" x14ac:dyDescent="0.45">
      <c r="B133" s="144" t="s">
        <v>270</v>
      </c>
      <c r="C133" s="151"/>
      <c r="D133" s="160">
        <v>5.0999999999999996</v>
      </c>
      <c r="E133" s="160" t="s">
        <v>66</v>
      </c>
      <c r="F133" s="160" t="s">
        <v>66</v>
      </c>
      <c r="G133" s="148" t="s">
        <v>66</v>
      </c>
      <c r="H133" s="148" t="s">
        <v>66</v>
      </c>
    </row>
    <row r="134" spans="1:22" x14ac:dyDescent="0.45">
      <c r="A134" s="152"/>
      <c r="B134" s="153"/>
      <c r="C134" s="154"/>
      <c r="D134" s="155"/>
      <c r="E134" s="155"/>
      <c r="F134" s="153"/>
      <c r="G134" s="155"/>
      <c r="H134" s="155"/>
    </row>
    <row r="135" spans="1:22" s="2" customFormat="1" ht="13.9" customHeight="1" x14ac:dyDescent="0.35">
      <c r="A135" s="156">
        <v>1</v>
      </c>
      <c r="B135" s="2" t="s">
        <v>273</v>
      </c>
      <c r="I135" s="13"/>
      <c r="J135" s="13"/>
      <c r="K135" s="13">
        <v>50</v>
      </c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</row>
    <row r="136" spans="1:22" s="2" customFormat="1" ht="39.4" customHeight="1" x14ac:dyDescent="0.35">
      <c r="A136" s="156">
        <v>2</v>
      </c>
      <c r="B136" s="184" t="s">
        <v>174</v>
      </c>
      <c r="C136" s="184"/>
      <c r="D136" s="184"/>
      <c r="E136" s="184"/>
      <c r="F136" s="184"/>
      <c r="G136" s="184"/>
      <c r="H136" s="184"/>
      <c r="I136" s="13"/>
      <c r="J136" s="13"/>
      <c r="K136" s="13">
        <v>52</v>
      </c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</row>
  </sheetData>
  <mergeCells count="24">
    <mergeCell ref="B32:H32"/>
    <mergeCell ref="A1:D1"/>
    <mergeCell ref="A2:H2"/>
    <mergeCell ref="A4:C5"/>
    <mergeCell ref="D4:F4"/>
    <mergeCell ref="G4:H4"/>
    <mergeCell ref="B33:H33"/>
    <mergeCell ref="B34:H34"/>
    <mergeCell ref="A37:H37"/>
    <mergeCell ref="A39:C40"/>
    <mergeCell ref="D39:F39"/>
    <mergeCell ref="G39:H39"/>
    <mergeCell ref="B136:H136"/>
    <mergeCell ref="A70:H70"/>
    <mergeCell ref="A72:C73"/>
    <mergeCell ref="D72:F72"/>
    <mergeCell ref="G72:H72"/>
    <mergeCell ref="B100:H100"/>
    <mergeCell ref="B101:H101"/>
    <mergeCell ref="B102:H102"/>
    <mergeCell ref="A105:H105"/>
    <mergeCell ref="A107:C108"/>
    <mergeCell ref="D107:F107"/>
    <mergeCell ref="G107:H107"/>
  </mergeCells>
  <hyperlinks>
    <hyperlink ref="A1:D1" location="Contents!A1" display="Contents!A1" xr:uid="{DCC1FB23-8B60-43CA-A816-17CBE4E8A5DB}"/>
  </hyperlink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A34B8-A345-4AD3-A1FA-34A255F336E0}">
  <sheetPr codeName="Sheet39"/>
  <dimension ref="A1:Z32"/>
  <sheetViews>
    <sheetView zoomScaleNormal="100" workbookViewId="0">
      <selection sqref="A1:D1"/>
    </sheetView>
  </sheetViews>
  <sheetFormatPr defaultColWidth="0" defaultRowHeight="14.25" x14ac:dyDescent="0.45"/>
  <cols>
    <col min="1" max="1" width="3.265625" style="100" customWidth="1"/>
    <col min="2" max="2" width="10.3984375" style="100" customWidth="1"/>
    <col min="3" max="3" width="2" style="100" customWidth="1"/>
    <col min="4" max="5" width="10.73046875" style="100" bestFit="1" customWidth="1"/>
    <col min="6" max="6" width="11.265625" style="100" bestFit="1" customWidth="1"/>
    <col min="7" max="7" width="13.59765625" style="100" bestFit="1" customWidth="1"/>
    <col min="8" max="8" width="16.3984375" style="100" customWidth="1"/>
    <col min="9" max="14" width="8.86328125" style="141" customWidth="1"/>
    <col min="15" max="19" width="8.86328125" style="141" hidden="1" customWidth="1"/>
    <col min="20" max="21" width="11.73046875" style="141" hidden="1" customWidth="1"/>
    <col min="22" max="26" width="8.86328125" style="141" hidden="1" customWidth="1"/>
    <col min="27" max="16384" width="8.86328125" style="100" hidden="1"/>
  </cols>
  <sheetData>
    <row r="1" spans="1:26" x14ac:dyDescent="0.45">
      <c r="A1" s="190" t="str">
        <f ca="1">INDIRECT(T1)</f>
        <v>Nôl i'r dudalen cynnwys</v>
      </c>
      <c r="B1" s="190"/>
      <c r="C1" s="190"/>
      <c r="D1" s="190"/>
      <c r="E1" s="10"/>
      <c r="F1" s="10"/>
      <c r="G1" s="10"/>
      <c r="H1" s="10"/>
      <c r="T1" s="141" t="s">
        <v>278</v>
      </c>
    </row>
    <row r="2" spans="1:26" s="2" customFormat="1" ht="14.45" customHeight="1" x14ac:dyDescent="0.35">
      <c r="A2" s="191" t="str">
        <f ca="1">INDIRECT($V$4&amp;"Header")</f>
        <v>Tabl A1: Amcangyfrifon trafodiadau hysbysadwy a adroddwyd: Pob trafodiadau</v>
      </c>
      <c r="B2" s="191"/>
      <c r="C2" s="191"/>
      <c r="D2" s="191"/>
      <c r="E2" s="191"/>
      <c r="F2" s="191"/>
      <c r="G2" s="191"/>
      <c r="H2" s="191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s="2" customFormat="1" ht="13.15" x14ac:dyDescent="0.35">
      <c r="B3" s="142"/>
      <c r="C3" s="142"/>
      <c r="D3" s="142"/>
      <c r="E3" s="142"/>
      <c r="F3" s="142"/>
      <c r="G3" s="142"/>
      <c r="H3" s="142"/>
      <c r="I3" s="13"/>
      <c r="J3" s="13"/>
      <c r="K3" s="13"/>
      <c r="L3" s="13"/>
      <c r="M3" s="13"/>
      <c r="N3" s="13"/>
      <c r="O3" s="13"/>
      <c r="P3" s="13"/>
      <c r="Q3" s="13"/>
      <c r="R3" s="13"/>
      <c r="S3" s="13">
        <v>1</v>
      </c>
      <c r="T3" s="13"/>
      <c r="U3" s="13"/>
      <c r="V3" s="13"/>
      <c r="W3" s="13"/>
      <c r="X3" s="13"/>
      <c r="Y3" s="13"/>
      <c r="Z3" s="13"/>
    </row>
    <row r="4" spans="1:26" ht="17.45" customHeight="1" x14ac:dyDescent="0.85">
      <c r="A4" s="177" t="s">
        <v>237</v>
      </c>
      <c r="B4" s="177"/>
      <c r="C4" s="177"/>
      <c r="D4" s="164" t="s">
        <v>238</v>
      </c>
      <c r="E4" s="164"/>
      <c r="F4" s="164"/>
      <c r="G4" s="164" t="s">
        <v>239</v>
      </c>
      <c r="H4" s="164"/>
      <c r="S4" s="141">
        <v>1</v>
      </c>
      <c r="T4" s="141" t="s">
        <v>279</v>
      </c>
      <c r="V4" s="141" t="str">
        <f>VLOOKUP($S$3,$S$4:$T$7,2, FALSE)</f>
        <v>CTORounded</v>
      </c>
      <c r="W4" s="141">
        <v>25</v>
      </c>
    </row>
    <row r="5" spans="1:26" ht="16.899999999999999" customHeight="1" x14ac:dyDescent="0.45">
      <c r="A5" s="173"/>
      <c r="B5" s="173"/>
      <c r="C5" s="173"/>
      <c r="D5" s="143" t="s">
        <v>241</v>
      </c>
      <c r="E5" s="143" t="s">
        <v>242</v>
      </c>
      <c r="F5" s="143" t="s">
        <v>243</v>
      </c>
      <c r="G5" s="143" t="s">
        <v>244</v>
      </c>
      <c r="H5" s="143" t="s">
        <v>245</v>
      </c>
      <c r="S5" s="141">
        <v>2</v>
      </c>
      <c r="T5" s="141" t="s">
        <v>280</v>
      </c>
      <c r="W5" s="141">
        <v>26</v>
      </c>
    </row>
    <row r="6" spans="1:26" x14ac:dyDescent="0.45">
      <c r="B6" s="144" t="str">
        <f>TableA1Hide!B6</f>
        <v>Ebr 18</v>
      </c>
      <c r="C6" s="145"/>
      <c r="D6" s="147">
        <f t="shared" ref="D6:D26" ca="1" si="0">VLOOKUP($B6, INDIRECT($V$4), 3, FALSE)</f>
        <v>3940</v>
      </c>
      <c r="E6" s="147">
        <f t="shared" ref="E6:E30" ca="1" si="1">VLOOKUP($B6, INDIRECT($V$4), 4, FALSE)</f>
        <v>4350</v>
      </c>
      <c r="F6" s="147">
        <f t="shared" ref="F6:F30" ca="1" si="2">VLOOKUP($B6, INDIRECT($V$4), 5, FALSE)</f>
        <v>4370</v>
      </c>
      <c r="G6" s="148">
        <f t="shared" ref="G6:G30" ca="1" si="3">VLOOKUP($B6, INDIRECT($V$4), 6, FALSE)</f>
        <v>0.10434120335110442</v>
      </c>
      <c r="H6" s="148">
        <f t="shared" ref="H6:H30" ca="1" si="4">VLOOKUP($B6, INDIRECT($V$4), 7, FALSE)</f>
        <v>3.9080459770115539E-3</v>
      </c>
      <c r="S6" s="141">
        <v>3</v>
      </c>
      <c r="T6" s="141" t="s">
        <v>281</v>
      </c>
      <c r="W6" s="141">
        <v>27</v>
      </c>
    </row>
    <row r="7" spans="1:26" x14ac:dyDescent="0.45">
      <c r="B7" s="144" t="str">
        <f>TableA1Hide!B7</f>
        <v>Mai 18</v>
      </c>
      <c r="C7" s="145"/>
      <c r="D7" s="147">
        <f t="shared" ca="1" si="0"/>
        <v>4450</v>
      </c>
      <c r="E7" s="147">
        <f t="shared" ca="1" si="1"/>
        <v>4760</v>
      </c>
      <c r="F7" s="147">
        <f t="shared" ca="1" si="2"/>
        <v>4790</v>
      </c>
      <c r="G7" s="148">
        <f t="shared" ca="1" si="3"/>
        <v>7.1524966261808265E-2</v>
      </c>
      <c r="H7" s="148">
        <f t="shared" ca="1" si="4"/>
        <v>4.6179680940385825E-3</v>
      </c>
      <c r="S7" s="141">
        <v>4</v>
      </c>
      <c r="T7" s="141" t="s">
        <v>282</v>
      </c>
      <c r="W7" s="141">
        <v>28</v>
      </c>
    </row>
    <row r="8" spans="1:26" x14ac:dyDescent="0.45">
      <c r="B8" s="144" t="str">
        <f>TableA1Hide!B8</f>
        <v>Meh 18</v>
      </c>
      <c r="C8" s="145"/>
      <c r="D8" s="147">
        <f t="shared" ca="1" si="0"/>
        <v>5090</v>
      </c>
      <c r="E8" s="147">
        <f t="shared" ca="1" si="1"/>
        <v>5390</v>
      </c>
      <c r="F8" s="147">
        <f t="shared" ca="1" si="2"/>
        <v>5420</v>
      </c>
      <c r="G8" s="148">
        <f t="shared" ca="1" si="3"/>
        <v>5.8892815076560634E-2</v>
      </c>
      <c r="H8" s="148">
        <f t="shared" ca="1" si="4"/>
        <v>5.5617352614014681E-3</v>
      </c>
    </row>
    <row r="9" spans="1:26" x14ac:dyDescent="0.45">
      <c r="B9" s="144" t="str">
        <f>TableA1Hide!B9</f>
        <v>Gorff 18</v>
      </c>
      <c r="C9" s="145"/>
      <c r="D9" s="147">
        <f t="shared" ca="1" si="0"/>
        <v>4930</v>
      </c>
      <c r="E9" s="147">
        <f t="shared" ca="1" si="1"/>
        <v>5300</v>
      </c>
      <c r="F9" s="147">
        <f t="shared" ca="1" si="2"/>
        <v>5310</v>
      </c>
      <c r="G9" s="148">
        <f t="shared" ca="1" si="3"/>
        <v>7.548701298701288E-2</v>
      </c>
      <c r="H9" s="148">
        <f t="shared" ca="1" si="4"/>
        <v>2.2641509433962703E-3</v>
      </c>
    </row>
    <row r="10" spans="1:26" x14ac:dyDescent="0.45">
      <c r="B10" s="144" t="str">
        <f>TableA1Hide!B10</f>
        <v>Awst 18</v>
      </c>
      <c r="C10" s="145"/>
      <c r="D10" s="147">
        <f t="shared" ca="1" si="0"/>
        <v>5660</v>
      </c>
      <c r="E10" s="147">
        <f t="shared" ca="1" si="1"/>
        <v>5950</v>
      </c>
      <c r="F10" s="147">
        <f t="shared" ca="1" si="2"/>
        <v>5970</v>
      </c>
      <c r="G10" s="148">
        <f t="shared" ca="1" si="3"/>
        <v>5.1069093479413352E-2</v>
      </c>
      <c r="H10" s="148">
        <f t="shared" ca="1" si="4"/>
        <v>3.3624747814391398E-3</v>
      </c>
    </row>
    <row r="11" spans="1:26" x14ac:dyDescent="0.45">
      <c r="B11" s="144" t="str">
        <f>TableA1Hide!B11</f>
        <v>Medi 18</v>
      </c>
      <c r="C11" s="145"/>
      <c r="D11" s="147">
        <f t="shared" ca="1" si="0"/>
        <v>4790</v>
      </c>
      <c r="E11" s="147">
        <f t="shared" ca="1" si="1"/>
        <v>4980</v>
      </c>
      <c r="F11" s="147">
        <f t="shared" ca="1" si="2"/>
        <v>4990</v>
      </c>
      <c r="G11" s="148">
        <f t="shared" ca="1" si="3"/>
        <v>3.9883065358112368E-2</v>
      </c>
      <c r="H11" s="148">
        <f t="shared" ca="1" si="4"/>
        <v>2.8112449799195804E-3</v>
      </c>
    </row>
    <row r="12" spans="1:26" x14ac:dyDescent="0.45">
      <c r="B12" s="144" t="str">
        <f>TableA1Hide!B12</f>
        <v>Hyd 18</v>
      </c>
      <c r="C12" s="145"/>
      <c r="D12" s="147">
        <f t="shared" ca="1" si="0"/>
        <v>5460</v>
      </c>
      <c r="E12" s="147">
        <f t="shared" ca="1" si="1"/>
        <v>5620</v>
      </c>
      <c r="F12" s="147">
        <f t="shared" ca="1" si="2"/>
        <v>5630</v>
      </c>
      <c r="G12" s="148">
        <f t="shared" ca="1" si="3"/>
        <v>2.8943029858948588E-2</v>
      </c>
      <c r="H12" s="148">
        <f t="shared" ca="1" si="4"/>
        <v>1.7803097739006457E-3</v>
      </c>
    </row>
    <row r="13" spans="1:26" x14ac:dyDescent="0.45">
      <c r="B13" s="144" t="str">
        <f>TableA1Hide!B13</f>
        <v>Tach 18</v>
      </c>
      <c r="C13" s="145"/>
      <c r="D13" s="147">
        <f t="shared" ca="1" si="0"/>
        <v>6090</v>
      </c>
      <c r="E13" s="147">
        <f t="shared" ca="1" si="1"/>
        <v>6300</v>
      </c>
      <c r="F13" s="147">
        <f t="shared" ca="1" si="2"/>
        <v>6320</v>
      </c>
      <c r="G13" s="148">
        <f t="shared" ca="1" si="3"/>
        <v>3.4675431388660582E-2</v>
      </c>
      <c r="H13" s="148">
        <f t="shared" ca="1" si="4"/>
        <v>3.6531130876746865E-3</v>
      </c>
    </row>
    <row r="14" spans="1:26" x14ac:dyDescent="0.45">
      <c r="B14" s="144" t="str">
        <f>TableA1Hide!B14</f>
        <v>Rhag 18</v>
      </c>
      <c r="C14" s="145"/>
      <c r="D14" s="147">
        <f t="shared" ca="1" si="0"/>
        <v>5360</v>
      </c>
      <c r="E14" s="147">
        <f t="shared" ca="1" si="1"/>
        <v>5430</v>
      </c>
      <c r="F14" s="147">
        <f t="shared" ca="1" si="2"/>
        <v>5440</v>
      </c>
      <c r="G14" s="148">
        <f t="shared" ca="1" si="3"/>
        <v>1.3067015120403314E-2</v>
      </c>
      <c r="H14" s="148">
        <f t="shared" ca="1" si="4"/>
        <v>1.4741109268472385E-3</v>
      </c>
    </row>
    <row r="15" spans="1:26" x14ac:dyDescent="0.45">
      <c r="B15" s="144" t="str">
        <f>TableA1Hide!B15</f>
        <v>Ion 19</v>
      </c>
      <c r="C15" s="145"/>
      <c r="D15" s="147">
        <f t="shared" ca="1" si="0"/>
        <v>3900</v>
      </c>
      <c r="E15" s="147">
        <f t="shared" ca="1" si="1"/>
        <v>4000</v>
      </c>
      <c r="F15" s="147">
        <f t="shared" ca="1" si="2"/>
        <v>4010</v>
      </c>
      <c r="G15" s="148">
        <f t="shared" ca="1" si="3"/>
        <v>2.5660764690787818E-2</v>
      </c>
      <c r="H15" s="148">
        <f t="shared" ca="1" si="4"/>
        <v>2.2516887665748886E-3</v>
      </c>
      <c r="T15" s="149"/>
      <c r="U15" s="149"/>
    </row>
    <row r="16" spans="1:26" x14ac:dyDescent="0.45">
      <c r="B16" s="144" t="str">
        <f>TableA1Hide!B16</f>
        <v>Chwef 19</v>
      </c>
      <c r="C16" s="145"/>
      <c r="D16" s="147">
        <f t="shared" ca="1" si="0"/>
        <v>4240</v>
      </c>
      <c r="E16" s="147">
        <f t="shared" ca="1" si="1"/>
        <v>4290</v>
      </c>
      <c r="F16" s="147">
        <f t="shared" ca="1" si="2"/>
        <v>4300</v>
      </c>
      <c r="G16" s="148">
        <f t="shared" ca="1" si="3"/>
        <v>1.2983947119924455E-2</v>
      </c>
      <c r="H16" s="148">
        <f t="shared" ca="1" si="4"/>
        <v>2.5635050104870771E-3</v>
      </c>
    </row>
    <row r="17" spans="1:8" x14ac:dyDescent="0.45">
      <c r="B17" s="144" t="str">
        <f>TableA1Hide!B17</f>
        <v>Maw 19</v>
      </c>
      <c r="C17" s="151"/>
      <c r="D17" s="147">
        <f t="shared" ca="1" si="0"/>
        <v>4900</v>
      </c>
      <c r="E17" s="147">
        <f t="shared" ca="1" si="1"/>
        <v>5050</v>
      </c>
      <c r="F17" s="147">
        <f t="shared" ca="1" si="2"/>
        <v>5050</v>
      </c>
      <c r="G17" s="148">
        <f t="shared" ca="1" si="3"/>
        <v>3.0222585256279411E-2</v>
      </c>
      <c r="H17" s="148">
        <f t="shared" ca="1" si="4"/>
        <v>0</v>
      </c>
    </row>
    <row r="18" spans="1:8" x14ac:dyDescent="0.45">
      <c r="B18" s="144" t="str">
        <f>TableA1Hide!B18</f>
        <v>Ebr 19</v>
      </c>
      <c r="C18" s="151"/>
      <c r="D18" s="147">
        <f t="shared" ca="1" si="0"/>
        <v>4450</v>
      </c>
      <c r="E18" s="147">
        <f t="shared" ca="1" si="1"/>
        <v>4510</v>
      </c>
      <c r="F18" s="147">
        <f t="shared" ca="1" si="2"/>
        <v>4520</v>
      </c>
      <c r="G18" s="148">
        <f t="shared" ca="1" si="3"/>
        <v>1.4848143982002293E-2</v>
      </c>
      <c r="H18" s="148">
        <f t="shared" ca="1" si="4"/>
        <v>2.8818443804035088E-3</v>
      </c>
    </row>
    <row r="19" spans="1:8" x14ac:dyDescent="0.45">
      <c r="B19" s="144" t="str">
        <f>TableA1Hide!B19</f>
        <v>Mai 19</v>
      </c>
      <c r="C19" s="151"/>
      <c r="D19" s="147">
        <f t="shared" ca="1" si="0"/>
        <v>4950</v>
      </c>
      <c r="E19" s="147">
        <f t="shared" ca="1" si="1"/>
        <v>5040</v>
      </c>
      <c r="F19" s="147">
        <f t="shared" ca="1" si="2"/>
        <v>5050</v>
      </c>
      <c r="G19" s="148">
        <f t="shared" ca="1" si="3"/>
        <v>1.8387553041018467E-2</v>
      </c>
      <c r="H19" s="148">
        <f t="shared" ca="1" si="4"/>
        <v>1.5873015873015817E-3</v>
      </c>
    </row>
    <row r="20" spans="1:8" x14ac:dyDescent="0.45">
      <c r="B20" s="144" t="str">
        <f>TableA1Hide!B20</f>
        <v>Meh 19</v>
      </c>
      <c r="C20" s="151"/>
      <c r="D20" s="147">
        <f t="shared" ca="1" si="0"/>
        <v>4940</v>
      </c>
      <c r="E20" s="147">
        <f t="shared" ca="1" si="1"/>
        <v>5100</v>
      </c>
      <c r="F20" s="147">
        <f t="shared" ca="1" si="2"/>
        <v>5110</v>
      </c>
      <c r="G20" s="148">
        <f t="shared" ca="1" si="3"/>
        <v>3.2617504051863921E-2</v>
      </c>
      <c r="H20" s="148">
        <f t="shared" ca="1" si="4"/>
        <v>1.5695507161075373E-3</v>
      </c>
    </row>
    <row r="21" spans="1:8" x14ac:dyDescent="0.45">
      <c r="B21" s="144" t="str">
        <f>TableA1Hide!B21</f>
        <v>Gorff 19</v>
      </c>
      <c r="C21" s="151"/>
      <c r="D21" s="147">
        <f t="shared" ca="1" si="0"/>
        <v>5510</v>
      </c>
      <c r="E21" s="147">
        <f t="shared" ca="1" si="1"/>
        <v>5570</v>
      </c>
      <c r="F21" s="147">
        <f t="shared" ca="1" si="2"/>
        <v>5590</v>
      </c>
      <c r="G21" s="148">
        <f t="shared" ca="1" si="3"/>
        <v>1.2168543407192089E-2</v>
      </c>
      <c r="H21" s="148">
        <f t="shared" ca="1" si="4"/>
        <v>2.5121119684192728E-3</v>
      </c>
    </row>
    <row r="22" spans="1:8" x14ac:dyDescent="0.45">
      <c r="B22" s="144" t="str">
        <f>TableA1Hide!B22</f>
        <v>Awst 19</v>
      </c>
      <c r="C22" s="151"/>
      <c r="D22" s="147">
        <f t="shared" ca="1" si="0"/>
        <v>5560</v>
      </c>
      <c r="E22" s="147">
        <f t="shared" ca="1" si="1"/>
        <v>5710</v>
      </c>
      <c r="F22" s="147">
        <f t="shared" ca="1" si="2"/>
        <v>5720</v>
      </c>
      <c r="G22" s="148">
        <f t="shared" ca="1" si="3"/>
        <v>2.6784109293546576E-2</v>
      </c>
      <c r="H22" s="148">
        <f t="shared" ca="1" si="4"/>
        <v>1.5756302521008347E-3</v>
      </c>
    </row>
    <row r="23" spans="1:8" x14ac:dyDescent="0.45">
      <c r="B23" s="144" t="str">
        <f>TableA1Hide!B23</f>
        <v>Medi 19</v>
      </c>
      <c r="C23" s="151"/>
      <c r="D23" s="147">
        <f t="shared" ca="1" si="0"/>
        <v>5060</v>
      </c>
      <c r="E23" s="147">
        <f t="shared" ca="1" si="1"/>
        <v>5120</v>
      </c>
      <c r="F23" s="147">
        <f t="shared" ca="1" si="2"/>
        <v>5140</v>
      </c>
      <c r="G23" s="148">
        <f t="shared" ca="1" si="3"/>
        <v>1.1850681414181219E-2</v>
      </c>
      <c r="H23" s="148">
        <f t="shared" ca="1" si="4"/>
        <v>2.7327737653719542E-3</v>
      </c>
    </row>
    <row r="24" spans="1:8" x14ac:dyDescent="0.45">
      <c r="B24" s="144" t="str">
        <f>TableA1Hide!B24</f>
        <v>Hyd 19</v>
      </c>
      <c r="C24" s="151"/>
      <c r="D24" s="147">
        <f t="shared" ca="1" si="0"/>
        <v>5500</v>
      </c>
      <c r="E24" s="147">
        <f t="shared" ca="1" si="1"/>
        <v>5580</v>
      </c>
      <c r="F24" s="147">
        <f t="shared" ca="1" si="2"/>
        <v>5580</v>
      </c>
      <c r="G24" s="148">
        <f t="shared" ca="1" si="3"/>
        <v>1.4548099654482671E-2</v>
      </c>
      <c r="H24" s="148">
        <f t="shared" ca="1" si="4"/>
        <v>3.5848718408315605E-4</v>
      </c>
    </row>
    <row r="25" spans="1:8" x14ac:dyDescent="0.45">
      <c r="B25" s="144" t="str">
        <f>TableA1Hide!B25</f>
        <v>Tach 19</v>
      </c>
      <c r="C25" s="151"/>
      <c r="D25" s="147">
        <f t="shared" ca="1" si="0"/>
        <v>5530</v>
      </c>
      <c r="E25" s="147">
        <f t="shared" ca="1" si="1"/>
        <v>5670</v>
      </c>
      <c r="F25" s="147">
        <f t="shared" ca="1" si="2"/>
        <v>5680</v>
      </c>
      <c r="G25" s="148">
        <f t="shared" ca="1" si="3"/>
        <v>2.5492677635147398E-2</v>
      </c>
      <c r="H25" s="148">
        <f t="shared" ca="1" si="4"/>
        <v>7.0521861777161909E-4</v>
      </c>
    </row>
    <row r="26" spans="1:8" x14ac:dyDescent="0.45">
      <c r="B26" s="144" t="str">
        <f>TableA1Hide!B26</f>
        <v>Rhag 19</v>
      </c>
      <c r="C26" s="151"/>
      <c r="D26" s="147">
        <f t="shared" ca="1" si="0"/>
        <v>5360</v>
      </c>
      <c r="E26" s="147">
        <f t="shared" ca="1" si="1"/>
        <v>5390</v>
      </c>
      <c r="F26" s="147">
        <f t="shared" ca="1" si="2"/>
        <v>5400</v>
      </c>
      <c r="G26" s="148">
        <f t="shared" ca="1" si="3"/>
        <v>4.4767767207609666E-3</v>
      </c>
      <c r="H26" s="148">
        <f t="shared" ca="1" si="4"/>
        <v>2.9712163416899529E-3</v>
      </c>
    </row>
    <row r="27" spans="1:8" x14ac:dyDescent="0.45">
      <c r="B27" s="144" t="str">
        <f>TableA1Hide!B27</f>
        <v>Ion 20</v>
      </c>
      <c r="C27" s="151"/>
      <c r="D27" s="147">
        <f ca="1">VLOOKUP($B27, INDIRECT($V$4), 3, FALSE)</f>
        <v>4210</v>
      </c>
      <c r="E27" s="147">
        <f t="shared" ca="1" si="1"/>
        <v>4350</v>
      </c>
      <c r="F27" s="147">
        <f t="shared" ca="1" si="2"/>
        <v>4360</v>
      </c>
      <c r="G27" s="148">
        <f t="shared" ca="1" si="3"/>
        <v>3.3761293390394576E-2</v>
      </c>
      <c r="H27" s="148">
        <f t="shared" ca="1" si="4"/>
        <v>1.8399264029438367E-3</v>
      </c>
    </row>
    <row r="28" spans="1:8" x14ac:dyDescent="0.45">
      <c r="B28" s="144" t="str">
        <f>TableA1Hide!B28</f>
        <v>Chwef 20</v>
      </c>
      <c r="C28" s="151"/>
      <c r="D28" s="147">
        <f ca="1">VLOOKUP($B28, INDIRECT($V$4), 3, FALSE)</f>
        <v>4240</v>
      </c>
      <c r="E28" s="147">
        <f t="shared" ca="1" si="1"/>
        <v>4350</v>
      </c>
      <c r="F28" s="147">
        <f t="shared" ca="1" si="2"/>
        <v>4360</v>
      </c>
      <c r="G28" s="148">
        <f t="shared" ca="1" si="3"/>
        <v>2.4976437323279921E-2</v>
      </c>
      <c r="H28" s="148">
        <f t="shared" ca="1" si="4"/>
        <v>1.3793103448276334E-3</v>
      </c>
    </row>
    <row r="29" spans="1:8" x14ac:dyDescent="0.45">
      <c r="B29" s="144" t="str">
        <f>TableA1Hide!B29</f>
        <v>Maw 20</v>
      </c>
      <c r="C29" s="151"/>
      <c r="D29" s="147">
        <f ca="1">VLOOKUP($B29, INDIRECT($V$4), 3, FALSE)</f>
        <v>4570</v>
      </c>
      <c r="E29" s="147">
        <f t="shared" ca="1" si="1"/>
        <v>4620</v>
      </c>
      <c r="F29" s="147" t="str">
        <f t="shared" ca="1" si="2"/>
        <v/>
      </c>
      <c r="G29" s="148">
        <f t="shared" ca="1" si="3"/>
        <v>1.0936132983377034E-2</v>
      </c>
      <c r="H29" s="148" t="str">
        <f t="shared" ca="1" si="4"/>
        <v/>
      </c>
    </row>
    <row r="30" spans="1:8" x14ac:dyDescent="0.45">
      <c r="B30" s="144" t="str">
        <f>TableA1Hide!B30</f>
        <v>Ebr 20</v>
      </c>
      <c r="C30" s="151"/>
      <c r="D30" s="147">
        <f ca="1">VLOOKUP($B30, INDIRECT($V$4), 3, FALSE)</f>
        <v>2060</v>
      </c>
      <c r="E30" s="147" t="str">
        <f t="shared" ca="1" si="1"/>
        <v/>
      </c>
      <c r="F30" s="147" t="str">
        <f t="shared" ca="1" si="2"/>
        <v/>
      </c>
      <c r="G30" s="148" t="str">
        <f t="shared" ca="1" si="3"/>
        <v/>
      </c>
      <c r="H30" s="148" t="str">
        <f t="shared" ca="1" si="4"/>
        <v/>
      </c>
    </row>
    <row r="31" spans="1:8" x14ac:dyDescent="0.45">
      <c r="A31" s="152"/>
      <c r="B31" s="153"/>
      <c r="C31" s="154"/>
      <c r="D31" s="155"/>
      <c r="E31" s="155"/>
      <c r="F31" s="153"/>
      <c r="G31" s="155"/>
      <c r="H31" s="155"/>
    </row>
    <row r="32" spans="1:8" x14ac:dyDescent="0.45">
      <c r="A32" s="156">
        <v>1</v>
      </c>
      <c r="B32" s="2" t="str">
        <f>TableA1Hide!B32</f>
        <v>Mae'r gwerthoedd yn y tabl hwn wedi cael eu talgrynnu i'r 10 trafodiad agosaf.</v>
      </c>
      <c r="D32" s="157"/>
      <c r="E32" s="157"/>
      <c r="F32" s="157"/>
      <c r="G32" s="157"/>
    </row>
  </sheetData>
  <mergeCells count="3">
    <mergeCell ref="A1:D1"/>
    <mergeCell ref="A2:H2"/>
    <mergeCell ref="A4:C5"/>
  </mergeCells>
  <hyperlinks>
    <hyperlink ref="A1" location="ContentsHead" display="ContentsHead" xr:uid="{24C4722E-CB48-431A-A9EC-BFC42FA97CE1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List Box 1">
              <controlPr defaultSize="0" autoLine="0" autoPict="0">
                <anchor moveWithCells="1">
                  <from>
                    <xdr:col>8</xdr:col>
                    <xdr:colOff>323850</xdr:colOff>
                    <xdr:row>0</xdr:row>
                    <xdr:rowOff>152400</xdr:rowOff>
                  </from>
                  <to>
                    <xdr:col>11</xdr:col>
                    <xdr:colOff>247650</xdr:colOff>
                    <xdr:row>4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CCC80-A469-438E-8CD0-6B03E95CF986}">
  <sheetPr codeName="Sheet41"/>
  <dimension ref="A1:W35"/>
  <sheetViews>
    <sheetView zoomScaleNormal="100" workbookViewId="0">
      <selection sqref="A1:D1"/>
    </sheetView>
  </sheetViews>
  <sheetFormatPr defaultColWidth="0" defaultRowHeight="14.25" x14ac:dyDescent="0.45"/>
  <cols>
    <col min="1" max="1" width="3.265625" style="100" customWidth="1"/>
    <col min="2" max="2" width="10.3984375" style="100" customWidth="1"/>
    <col min="3" max="3" width="2.73046875" style="100" customWidth="1"/>
    <col min="4" max="5" width="10.73046875" style="100" bestFit="1" customWidth="1"/>
    <col min="6" max="6" width="11.265625" style="100" bestFit="1" customWidth="1"/>
    <col min="7" max="7" width="13.59765625" style="100" bestFit="1" customWidth="1"/>
    <col min="8" max="8" width="16.3984375" style="100" customWidth="1"/>
    <col min="9" max="14" width="8.86328125" style="141" customWidth="1"/>
    <col min="15" max="22" width="8.86328125" style="141" hidden="1" customWidth="1"/>
    <col min="23" max="16384" width="8.86328125" style="100" hidden="1"/>
  </cols>
  <sheetData>
    <row r="1" spans="1:23" x14ac:dyDescent="0.45">
      <c r="A1" s="190" t="str">
        <f ca="1">INDIRECT(T1)</f>
        <v>Nôl i'r dudalen cynnwys</v>
      </c>
      <c r="B1" s="190"/>
      <c r="C1" s="190"/>
      <c r="D1" s="190"/>
      <c r="E1" s="10"/>
      <c r="F1" s="10"/>
      <c r="G1" s="10"/>
      <c r="H1" s="10"/>
      <c r="T1" s="141" t="s">
        <v>283</v>
      </c>
    </row>
    <row r="2" spans="1:23" s="2" customFormat="1" ht="13.15" customHeight="1" x14ac:dyDescent="0.35">
      <c r="A2" s="185" t="str">
        <f ca="1">INDIRECT($V$10&amp;"Header")</f>
        <v>Tabl A2: Amcangyfrifon treth yn ddyledus ar drafodiadau hysbysadwy a adroddwyd: Pob trafodiadau</v>
      </c>
      <c r="B2" s="185"/>
      <c r="C2" s="185"/>
      <c r="D2" s="185"/>
      <c r="E2" s="185"/>
      <c r="F2" s="185"/>
      <c r="G2" s="185"/>
      <c r="H2" s="185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spans="1:23" s="2" customFormat="1" ht="13.15" x14ac:dyDescent="0.35">
      <c r="B3" s="159"/>
      <c r="C3" s="159"/>
      <c r="D3" s="159"/>
      <c r="E3" s="159"/>
      <c r="F3" s="159"/>
      <c r="G3" s="159"/>
      <c r="H3" s="159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</row>
    <row r="4" spans="1:23" ht="17.45" customHeight="1" x14ac:dyDescent="0.85">
      <c r="A4" s="177" t="s">
        <v>237</v>
      </c>
      <c r="B4" s="177"/>
      <c r="C4" s="177"/>
      <c r="D4" s="164" t="s">
        <v>238</v>
      </c>
      <c r="E4" s="164"/>
      <c r="F4" s="164"/>
      <c r="G4" s="164" t="s">
        <v>239</v>
      </c>
      <c r="H4" s="164"/>
    </row>
    <row r="5" spans="1:23" ht="16.899999999999999" customHeight="1" x14ac:dyDescent="0.45">
      <c r="A5" s="173"/>
      <c r="B5" s="173"/>
      <c r="C5" s="173"/>
      <c r="D5" s="143" t="s">
        <v>241</v>
      </c>
      <c r="E5" s="143" t="s">
        <v>242</v>
      </c>
      <c r="F5" s="143" t="s">
        <v>243</v>
      </c>
      <c r="G5" s="143" t="s">
        <v>244</v>
      </c>
      <c r="H5" s="143" t="s">
        <v>245</v>
      </c>
    </row>
    <row r="6" spans="1:23" x14ac:dyDescent="0.45">
      <c r="B6" s="144" t="str">
        <f>TableA2Hide!B6</f>
        <v>Ebr 18</v>
      </c>
      <c r="C6" s="145"/>
      <c r="D6" s="160">
        <f t="shared" ref="D6:D29" ca="1" si="0">VLOOKUP($B6, INDIRECT($V$10), 3, FALSE)</f>
        <v>12</v>
      </c>
      <c r="E6" s="160">
        <f t="shared" ref="E6:E30" ca="1" si="1">VLOOKUP($B6, INDIRECT($V$10), 4, FALSE)</f>
        <v>15.6</v>
      </c>
      <c r="F6" s="160">
        <f t="shared" ref="F6:F30" ca="1" si="2">VLOOKUP($B6, INDIRECT($V$10), 5, FALSE)</f>
        <v>15.5</v>
      </c>
      <c r="G6" s="148">
        <f t="shared" ref="G6:G30" ca="1" si="3">VLOOKUP($B6, INDIRECT($V$10), 6, FALSE)</f>
        <v>0.29743166531229215</v>
      </c>
      <c r="H6" s="148">
        <f t="shared" ref="H6:H30" ca="1" si="4">VLOOKUP($B6, INDIRECT($V$10), 7, FALSE)</f>
        <v>-5.0480559149596038E-3</v>
      </c>
    </row>
    <row r="7" spans="1:23" x14ac:dyDescent="0.45">
      <c r="B7" s="144" t="str">
        <f>TableA2Hide!B7</f>
        <v>Mai 18</v>
      </c>
      <c r="C7" s="145"/>
      <c r="D7" s="160">
        <f t="shared" ca="1" si="0"/>
        <v>13.5</v>
      </c>
      <c r="E7" s="160">
        <f t="shared" ca="1" si="1"/>
        <v>14.4</v>
      </c>
      <c r="F7" s="160">
        <f t="shared" ca="1" si="2"/>
        <v>14.3</v>
      </c>
      <c r="G7" s="148">
        <f t="shared" ca="1" si="3"/>
        <v>6.182327536697918E-2</v>
      </c>
      <c r="H7" s="148">
        <f t="shared" ca="1" si="4"/>
        <v>-3.0596757329259816E-3</v>
      </c>
    </row>
    <row r="8" spans="1:23" x14ac:dyDescent="0.45">
      <c r="B8" s="144" t="str">
        <f>TableA2Hide!B8</f>
        <v>Meh 18</v>
      </c>
      <c r="C8" s="145"/>
      <c r="D8" s="160">
        <f t="shared" ca="1" si="0"/>
        <v>18</v>
      </c>
      <c r="E8" s="160">
        <f t="shared" ca="1" si="1"/>
        <v>19.600000000000001</v>
      </c>
      <c r="F8" s="160">
        <f t="shared" ca="1" si="2"/>
        <v>19.7</v>
      </c>
      <c r="G8" s="148">
        <f t="shared" ca="1" si="3"/>
        <v>9.1373040987763998E-2</v>
      </c>
      <c r="H8" s="148">
        <f t="shared" ca="1" si="4"/>
        <v>4.8183363564868742E-3</v>
      </c>
    </row>
    <row r="9" spans="1:23" x14ac:dyDescent="0.45">
      <c r="B9" s="144" t="str">
        <f>TableA2Hide!B9</f>
        <v>Gorff 18</v>
      </c>
      <c r="C9" s="145"/>
      <c r="D9" s="160">
        <f t="shared" ca="1" si="0"/>
        <v>19.7</v>
      </c>
      <c r="E9" s="160">
        <f t="shared" ca="1" si="1"/>
        <v>22.1</v>
      </c>
      <c r="F9" s="160">
        <f t="shared" ca="1" si="2"/>
        <v>22</v>
      </c>
      <c r="G9" s="148">
        <f t="shared" ca="1" si="3"/>
        <v>0.12200618980660694</v>
      </c>
      <c r="H9" s="148">
        <f t="shared" ca="1" si="4"/>
        <v>-1.2911151067064308E-3</v>
      </c>
      <c r="S9" s="13">
        <v>1</v>
      </c>
      <c r="T9" s="13"/>
      <c r="U9" s="13"/>
      <c r="V9" s="13"/>
    </row>
    <row r="10" spans="1:23" x14ac:dyDescent="0.45">
      <c r="B10" s="144" t="str">
        <f>TableA2Hide!B10</f>
        <v>Awst 18</v>
      </c>
      <c r="C10" s="145"/>
      <c r="D10" s="160">
        <f t="shared" ca="1" si="0"/>
        <v>19.100000000000001</v>
      </c>
      <c r="E10" s="160">
        <f t="shared" ca="1" si="1"/>
        <v>20</v>
      </c>
      <c r="F10" s="160">
        <f t="shared" ca="1" si="2"/>
        <v>19.8</v>
      </c>
      <c r="G10" s="148">
        <f t="shared" ca="1" si="3"/>
        <v>5.1864099472532788E-2</v>
      </c>
      <c r="H10" s="148">
        <f t="shared" ca="1" si="4"/>
        <v>-1.0217138893968691E-2</v>
      </c>
      <c r="S10" s="141">
        <v>1</v>
      </c>
      <c r="T10" s="141" t="s">
        <v>284</v>
      </c>
      <c r="V10" s="141" t="str">
        <f>VLOOKUP($S$9,$S$10:$T$13,2,FALSE)</f>
        <v>DTORounded</v>
      </c>
      <c r="W10" s="100">
        <v>25</v>
      </c>
    </row>
    <row r="11" spans="1:23" x14ac:dyDescent="0.45">
      <c r="B11" s="144" t="str">
        <f>TableA2Hide!B11</f>
        <v>Medi 18</v>
      </c>
      <c r="C11" s="145"/>
      <c r="D11" s="160">
        <f t="shared" ca="1" si="0"/>
        <v>19.399999999999999</v>
      </c>
      <c r="E11" s="160">
        <f t="shared" ca="1" si="1"/>
        <v>19.899999999999999</v>
      </c>
      <c r="F11" s="160">
        <f t="shared" ca="1" si="2"/>
        <v>20.2</v>
      </c>
      <c r="G11" s="148">
        <f t="shared" ca="1" si="3"/>
        <v>2.7122760507440002E-2</v>
      </c>
      <c r="H11" s="148">
        <f t="shared" ca="1" si="4"/>
        <v>1.2169485402479863E-2</v>
      </c>
      <c r="S11" s="141">
        <v>2</v>
      </c>
      <c r="T11" s="141" t="s">
        <v>285</v>
      </c>
      <c r="W11" s="100">
        <v>26</v>
      </c>
    </row>
    <row r="12" spans="1:23" x14ac:dyDescent="0.45">
      <c r="B12" s="144" t="str">
        <f>TableA2Hide!B12</f>
        <v>Hyd 18</v>
      </c>
      <c r="C12" s="145"/>
      <c r="D12" s="160">
        <f t="shared" ca="1" si="0"/>
        <v>21.3</v>
      </c>
      <c r="E12" s="160">
        <f t="shared" ca="1" si="1"/>
        <v>21.8</v>
      </c>
      <c r="F12" s="160">
        <f t="shared" ca="1" si="2"/>
        <v>21.7</v>
      </c>
      <c r="G12" s="148">
        <f t="shared" ca="1" si="3"/>
        <v>2.4266184728858997E-2</v>
      </c>
      <c r="H12" s="148">
        <f t="shared" ca="1" si="4"/>
        <v>-5.7083132668881431E-3</v>
      </c>
      <c r="S12" s="141">
        <v>3</v>
      </c>
      <c r="T12" s="141" t="s">
        <v>286</v>
      </c>
      <c r="W12" s="100">
        <v>29</v>
      </c>
    </row>
    <row r="13" spans="1:23" x14ac:dyDescent="0.45">
      <c r="B13" s="144" t="str">
        <f>TableA2Hide!B13</f>
        <v>Tach 18</v>
      </c>
      <c r="C13" s="145"/>
      <c r="D13" s="160">
        <f t="shared" ca="1" si="0"/>
        <v>22.7</v>
      </c>
      <c r="E13" s="160">
        <f t="shared" ca="1" si="1"/>
        <v>23.3</v>
      </c>
      <c r="F13" s="160">
        <f t="shared" ca="1" si="2"/>
        <v>23.3</v>
      </c>
      <c r="G13" s="148">
        <f t="shared" ca="1" si="3"/>
        <v>2.749829492502287E-2</v>
      </c>
      <c r="H13" s="148">
        <f t="shared" ca="1" si="4"/>
        <v>-3.3437218633470822E-3</v>
      </c>
      <c r="S13" s="141">
        <v>4</v>
      </c>
      <c r="T13" s="141" t="s">
        <v>287</v>
      </c>
      <c r="W13" s="100">
        <v>28</v>
      </c>
    </row>
    <row r="14" spans="1:23" x14ac:dyDescent="0.45">
      <c r="B14" s="144" t="str">
        <f>TableA2Hide!B14</f>
        <v>Rhag 18</v>
      </c>
      <c r="C14" s="145"/>
      <c r="D14" s="160">
        <f t="shared" ca="1" si="0"/>
        <v>21.4</v>
      </c>
      <c r="E14" s="160">
        <f t="shared" ca="1" si="1"/>
        <v>21.5</v>
      </c>
      <c r="F14" s="160">
        <f t="shared" ca="1" si="2"/>
        <v>21.5</v>
      </c>
      <c r="G14" s="148">
        <f t="shared" ca="1" si="3"/>
        <v>4.5113452542320243E-3</v>
      </c>
      <c r="H14" s="148">
        <f t="shared" ca="1" si="4"/>
        <v>-2.0115025394483732E-3</v>
      </c>
    </row>
    <row r="15" spans="1:23" x14ac:dyDescent="0.45">
      <c r="B15" s="144" t="str">
        <f>TableA2Hide!B15</f>
        <v>Ion 19</v>
      </c>
      <c r="C15" s="145"/>
      <c r="D15" s="160">
        <f t="shared" ca="1" si="0"/>
        <v>16.899999999999999</v>
      </c>
      <c r="E15" s="160">
        <f t="shared" ca="1" si="1"/>
        <v>17.3</v>
      </c>
      <c r="F15" s="160">
        <f t="shared" ca="1" si="2"/>
        <v>17.3</v>
      </c>
      <c r="G15" s="148">
        <f t="shared" ca="1" si="3"/>
        <v>2.4766746845294563E-2</v>
      </c>
      <c r="H15" s="148">
        <f t="shared" ca="1" si="4"/>
        <v>1.0937120589336047E-3</v>
      </c>
    </row>
    <row r="16" spans="1:23" x14ac:dyDescent="0.45">
      <c r="B16" s="144" t="str">
        <f>TableA2Hide!B16</f>
        <v>Chwef 19</v>
      </c>
      <c r="C16" s="151"/>
      <c r="D16" s="160">
        <f t="shared" ca="1" si="0"/>
        <v>15.1</v>
      </c>
      <c r="E16" s="160">
        <f t="shared" ca="1" si="1"/>
        <v>15.6</v>
      </c>
      <c r="F16" s="160">
        <f t="shared" ca="1" si="2"/>
        <v>15.7</v>
      </c>
      <c r="G16" s="148">
        <f t="shared" ca="1" si="3"/>
        <v>3.5711167517317621E-2</v>
      </c>
      <c r="H16" s="148">
        <f t="shared" ca="1" si="4"/>
        <v>2.3087229441696167E-3</v>
      </c>
    </row>
    <row r="17" spans="1:22" x14ac:dyDescent="0.45">
      <c r="B17" s="144" t="str">
        <f>TableA2Hide!B17</f>
        <v>Maw 19</v>
      </c>
      <c r="C17" s="151"/>
      <c r="D17" s="160">
        <f t="shared" ca="1" si="0"/>
        <v>19.7</v>
      </c>
      <c r="E17" s="160">
        <f t="shared" ca="1" si="1"/>
        <v>20</v>
      </c>
      <c r="F17" s="160">
        <f t="shared" ca="1" si="2"/>
        <v>19.899999999999999</v>
      </c>
      <c r="G17" s="148">
        <f t="shared" ca="1" si="3"/>
        <v>1.8017156287696512E-2</v>
      </c>
      <c r="H17" s="148">
        <f t="shared" ca="1" si="4"/>
        <v>-3.9383471936768055E-3</v>
      </c>
    </row>
    <row r="18" spans="1:22" x14ac:dyDescent="0.45">
      <c r="B18" s="144" t="str">
        <f>TableA2Hide!B18</f>
        <v>Ebr 19</v>
      </c>
      <c r="C18" s="151"/>
      <c r="D18" s="160">
        <f t="shared" ca="1" si="0"/>
        <v>14.5</v>
      </c>
      <c r="E18" s="160">
        <f t="shared" ca="1" si="1"/>
        <v>14.1</v>
      </c>
      <c r="F18" s="160">
        <f t="shared" ca="1" si="2"/>
        <v>14</v>
      </c>
      <c r="G18" s="148">
        <f t="shared" ca="1" si="3"/>
        <v>-3.0852339609937274E-2</v>
      </c>
      <c r="H18" s="148">
        <f t="shared" ca="1" si="4"/>
        <v>-5.3584423580269602E-3</v>
      </c>
    </row>
    <row r="19" spans="1:22" x14ac:dyDescent="0.45">
      <c r="B19" s="144" t="str">
        <f>TableA2Hide!B19</f>
        <v>Mai 19</v>
      </c>
      <c r="C19" s="151"/>
      <c r="D19" s="160">
        <f t="shared" ca="1" si="0"/>
        <v>17.7</v>
      </c>
      <c r="E19" s="160">
        <f t="shared" ca="1" si="1"/>
        <v>18</v>
      </c>
      <c r="F19" s="160">
        <f t="shared" ca="1" si="2"/>
        <v>20.100000000000001</v>
      </c>
      <c r="G19" s="148">
        <f t="shared" ca="1" si="3"/>
        <v>1.5440735983392351E-2</v>
      </c>
      <c r="H19" s="148">
        <f t="shared" ca="1" si="4"/>
        <v>0.11469074416264435</v>
      </c>
    </row>
    <row r="20" spans="1:22" x14ac:dyDescent="0.45">
      <c r="B20" s="144" t="str">
        <f>TableA2Hide!B20</f>
        <v>Meh 19</v>
      </c>
      <c r="C20" s="151"/>
      <c r="D20" s="160">
        <f t="shared" ca="1" si="0"/>
        <v>15.8</v>
      </c>
      <c r="E20" s="160">
        <f t="shared" ca="1" si="1"/>
        <v>17.2</v>
      </c>
      <c r="F20" s="160">
        <f t="shared" ca="1" si="2"/>
        <v>17.100000000000001</v>
      </c>
      <c r="G20" s="148">
        <f t="shared" ca="1" si="3"/>
        <v>8.9102346982946612E-2</v>
      </c>
      <c r="H20" s="148">
        <f t="shared" ca="1" si="4"/>
        <v>-8.099027881968035E-3</v>
      </c>
    </row>
    <row r="21" spans="1:22" x14ac:dyDescent="0.45">
      <c r="B21" s="144" t="str">
        <f>TableA2Hide!B21</f>
        <v>Gorff 19</v>
      </c>
      <c r="C21" s="151"/>
      <c r="D21" s="160">
        <f t="shared" ca="1" si="0"/>
        <v>19.600000000000001</v>
      </c>
      <c r="E21" s="160">
        <f t="shared" ca="1" si="1"/>
        <v>19.8</v>
      </c>
      <c r="F21" s="160">
        <f t="shared" ca="1" si="2"/>
        <v>19.8</v>
      </c>
      <c r="G21" s="148">
        <f t="shared" ca="1" si="3"/>
        <v>1.1441159094722098E-2</v>
      </c>
      <c r="H21" s="148">
        <f t="shared" ca="1" si="4"/>
        <v>-1.187193125467223E-3</v>
      </c>
    </row>
    <row r="22" spans="1:22" x14ac:dyDescent="0.45">
      <c r="B22" s="144" t="str">
        <f>TableA2Hide!B22</f>
        <v>Awst 19</v>
      </c>
      <c r="C22" s="161"/>
      <c r="D22" s="160">
        <f t="shared" ca="1" si="0"/>
        <v>20.8</v>
      </c>
      <c r="E22" s="160">
        <f t="shared" ca="1" si="1"/>
        <v>21.4</v>
      </c>
      <c r="F22" s="160">
        <f t="shared" ca="1" si="2"/>
        <v>21.4</v>
      </c>
      <c r="G22" s="148">
        <f t="shared" ca="1" si="3"/>
        <v>3.1490990616660053E-2</v>
      </c>
      <c r="H22" s="148">
        <f t="shared" ca="1" si="4"/>
        <v>-4.2109264817047354E-4</v>
      </c>
    </row>
    <row r="23" spans="1:22" x14ac:dyDescent="0.45">
      <c r="B23" s="144" t="str">
        <f>TableA2Hide!B23</f>
        <v>Medi 19</v>
      </c>
      <c r="C23" s="161">
        <f>IF(OR(S9=1, S9=4), TableA2Hide!A34, "")</f>
        <v>2</v>
      </c>
      <c r="D23" s="160">
        <f t="shared" ca="1" si="0"/>
        <v>19.2</v>
      </c>
      <c r="E23" s="160">
        <f t="shared" ca="1" si="1"/>
        <v>22.3</v>
      </c>
      <c r="F23" s="160">
        <f t="shared" ca="1" si="2"/>
        <v>22.2</v>
      </c>
      <c r="G23" s="148">
        <f t="shared" ca="1" si="3"/>
        <v>0.15841685805045413</v>
      </c>
      <c r="H23" s="148">
        <f t="shared" ca="1" si="4"/>
        <v>-2.4222841060769218E-3</v>
      </c>
    </row>
    <row r="24" spans="1:22" x14ac:dyDescent="0.45">
      <c r="B24" s="144" t="str">
        <f>TableA2Hide!B24</f>
        <v>Hyd 19</v>
      </c>
      <c r="C24" s="161"/>
      <c r="D24" s="160">
        <f t="shared" ca="1" si="0"/>
        <v>20.3</v>
      </c>
      <c r="E24" s="160">
        <f t="shared" ca="1" si="1"/>
        <v>20.7</v>
      </c>
      <c r="F24" s="160">
        <f t="shared" ca="1" si="2"/>
        <v>20.5</v>
      </c>
      <c r="G24" s="148">
        <f t="shared" ca="1" si="3"/>
        <v>1.9157895659545288E-2</v>
      </c>
      <c r="H24" s="148">
        <f t="shared" ca="1" si="4"/>
        <v>-5.3428682388443338E-3</v>
      </c>
    </row>
    <row r="25" spans="1:22" x14ac:dyDescent="0.45">
      <c r="B25" s="144" t="str">
        <f>TableA2Hide!B25</f>
        <v>Tach 19</v>
      </c>
      <c r="C25" s="151"/>
      <c r="D25" s="160">
        <f t="shared" ca="1" si="0"/>
        <v>23.2</v>
      </c>
      <c r="E25" s="160">
        <f t="shared" ca="1" si="1"/>
        <v>23.5</v>
      </c>
      <c r="F25" s="160">
        <f t="shared" ca="1" si="2"/>
        <v>23.4</v>
      </c>
      <c r="G25" s="148">
        <f t="shared" ca="1" si="3"/>
        <v>1.3392401829710243E-2</v>
      </c>
      <c r="H25" s="148">
        <f t="shared" ca="1" si="4"/>
        <v>-4.2636850384248914E-3</v>
      </c>
    </row>
    <row r="26" spans="1:22" x14ac:dyDescent="0.45">
      <c r="B26" s="144" t="str">
        <f>TableA2Hide!B26</f>
        <v>Rhag 19</v>
      </c>
      <c r="C26" s="151"/>
      <c r="D26" s="160">
        <f t="shared" ca="1" si="0"/>
        <v>24.4</v>
      </c>
      <c r="E26" s="160">
        <f t="shared" ca="1" si="1"/>
        <v>24.3</v>
      </c>
      <c r="F26" s="160">
        <f t="shared" ca="1" si="2"/>
        <v>24.3</v>
      </c>
      <c r="G26" s="148">
        <f t="shared" ca="1" si="3"/>
        <v>-1.8407601802791218E-3</v>
      </c>
      <c r="H26" s="148">
        <f t="shared" ca="1" si="4"/>
        <v>7.1884087109364003E-4</v>
      </c>
    </row>
    <row r="27" spans="1:22" x14ac:dyDescent="0.45">
      <c r="B27" s="144" t="str">
        <f>TableA2Hide!B27</f>
        <v>Ion 20</v>
      </c>
      <c r="C27" s="151"/>
      <c r="D27" s="160">
        <f t="shared" ca="1" si="0"/>
        <v>16.2</v>
      </c>
      <c r="E27" s="160">
        <f t="shared" ca="1" si="1"/>
        <v>20.6</v>
      </c>
      <c r="F27" s="160">
        <f t="shared" ca="1" si="2"/>
        <v>20.3</v>
      </c>
      <c r="G27" s="148">
        <f t="shared" ca="1" si="3"/>
        <v>0.26596390328824682</v>
      </c>
      <c r="H27" s="148">
        <f t="shared" ca="1" si="4"/>
        <v>-1.1386198994492891E-2</v>
      </c>
    </row>
    <row r="28" spans="1:22" x14ac:dyDescent="0.45">
      <c r="B28" s="144" t="str">
        <f>TableA2Hide!B28</f>
        <v>Chwef 20</v>
      </c>
      <c r="C28" s="151"/>
      <c r="D28" s="160">
        <f t="shared" ca="1" si="0"/>
        <v>16.5</v>
      </c>
      <c r="E28" s="160">
        <f t="shared" ca="1" si="1"/>
        <v>16.600000000000001</v>
      </c>
      <c r="F28" s="160">
        <f t="shared" ca="1" si="2"/>
        <v>16.600000000000001</v>
      </c>
      <c r="G28" s="148">
        <f t="shared" ca="1" si="3"/>
        <v>8.8695419087907457E-3</v>
      </c>
      <c r="H28" s="148">
        <f t="shared" ca="1" si="4"/>
        <v>-3.3444691823329986E-3</v>
      </c>
    </row>
    <row r="29" spans="1:22" x14ac:dyDescent="0.45">
      <c r="B29" s="144" t="str">
        <f>TableA2Hide!B29</f>
        <v>Maw 20</v>
      </c>
      <c r="C29" s="151"/>
      <c r="D29" s="160">
        <f t="shared" ca="1" si="0"/>
        <v>17.399999999999999</v>
      </c>
      <c r="E29" s="160">
        <f t="shared" ca="1" si="1"/>
        <v>18.399999999999999</v>
      </c>
      <c r="F29" s="160" t="str">
        <f t="shared" ca="1" si="2"/>
        <v/>
      </c>
      <c r="G29" s="148">
        <f t="shared" ca="1" si="3"/>
        <v>5.5038663771175056E-2</v>
      </c>
      <c r="H29" s="148" t="str">
        <f t="shared" ca="1" si="4"/>
        <v/>
      </c>
    </row>
    <row r="30" spans="1:22" x14ac:dyDescent="0.45">
      <c r="B30" s="144" t="str">
        <f>TableA2Hide!B30</f>
        <v>Ebr 20</v>
      </c>
      <c r="C30" s="151"/>
      <c r="D30" s="160">
        <f ca="1">VLOOKUP($B30, INDIRECT($V$10), 3, FALSE)</f>
        <v>10</v>
      </c>
      <c r="E30" s="160" t="str">
        <f t="shared" ca="1" si="1"/>
        <v/>
      </c>
      <c r="F30" s="160" t="str">
        <f t="shared" ca="1" si="2"/>
        <v/>
      </c>
      <c r="G30" s="148" t="str">
        <f t="shared" ca="1" si="3"/>
        <v/>
      </c>
      <c r="H30" s="148" t="str">
        <f t="shared" ca="1" si="4"/>
        <v/>
      </c>
    </row>
    <row r="31" spans="1:22" x14ac:dyDescent="0.45">
      <c r="A31" s="152"/>
      <c r="B31" s="153"/>
      <c r="C31" s="154"/>
      <c r="D31" s="155"/>
      <c r="E31" s="155"/>
      <c r="F31" s="153"/>
      <c r="G31" s="155"/>
      <c r="H31" s="155"/>
    </row>
    <row r="32" spans="1:22" s="2" customFormat="1" ht="13.15" customHeight="1" x14ac:dyDescent="0.35">
      <c r="A32" s="156">
        <v>1</v>
      </c>
      <c r="B32" s="165" t="s">
        <v>273</v>
      </c>
      <c r="C32" s="165"/>
      <c r="D32" s="165"/>
      <c r="E32" s="165"/>
      <c r="F32" s="165"/>
      <c r="G32" s="165"/>
      <c r="H32" s="165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</row>
    <row r="33" spans="1:22" s="2" customFormat="1" ht="30" customHeight="1" x14ac:dyDescent="0.35">
      <c r="B33" s="184" t="s">
        <v>66</v>
      </c>
      <c r="C33" s="184"/>
      <c r="D33" s="184"/>
      <c r="E33" s="184"/>
      <c r="F33" s="184"/>
      <c r="G33" s="184"/>
      <c r="H33" s="184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</row>
    <row r="34" spans="1:22" ht="37.9" customHeight="1" x14ac:dyDescent="0.45">
      <c r="A34" s="156">
        <f>IF(OR(S9=1, S9=4), TableA2Hide!A34, "")</f>
        <v>2</v>
      </c>
      <c r="B34" s="184" t="s">
        <v>66</v>
      </c>
      <c r="C34" s="184"/>
      <c r="D34" s="184"/>
      <c r="E34" s="184"/>
      <c r="F34" s="184"/>
      <c r="G34" s="184"/>
      <c r="H34" s="184"/>
    </row>
    <row r="35" spans="1:22" x14ac:dyDescent="0.45">
      <c r="B35" s="10" t="s">
        <v>66</v>
      </c>
      <c r="C35" s="10"/>
      <c r="D35" s="10"/>
      <c r="E35" s="10"/>
      <c r="F35" s="10"/>
      <c r="G35" s="10"/>
      <c r="H35" s="10"/>
    </row>
  </sheetData>
  <mergeCells count="5">
    <mergeCell ref="A1:D1"/>
    <mergeCell ref="A2:H2"/>
    <mergeCell ref="A4:C5"/>
    <mergeCell ref="B33:H33"/>
    <mergeCell ref="B34:H34"/>
  </mergeCells>
  <hyperlinks>
    <hyperlink ref="A1" location="ContentsHead" display="ContentsHead" xr:uid="{898A7EA4-7EF8-43CB-B5A2-D5D4D9E12CF2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List Box 1">
              <controlPr defaultSize="0" autoLine="0" autoPict="0">
                <anchor moveWithCells="1">
                  <from>
                    <xdr:col>8</xdr:col>
                    <xdr:colOff>523875</xdr:colOff>
                    <xdr:row>1</xdr:row>
                    <xdr:rowOff>19050</xdr:rowOff>
                  </from>
                  <to>
                    <xdr:col>12</xdr:col>
                    <xdr:colOff>466725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9" ma:contentTypeDescription="Create a new document." ma:contentTypeScope="" ma:versionID="452a7afeb4a01609b336830dc534fc32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958115c5d7a2c009a589db02499e8eb3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2D02ADE-BC1E-4DFB-85FF-2D5D411FD72C}"/>
</file>

<file path=customXml/itemProps2.xml><?xml version="1.0" encoding="utf-8"?>
<ds:datastoreItem xmlns:ds="http://schemas.openxmlformats.org/officeDocument/2006/customXml" ds:itemID="{4CE7D2DC-1F61-4A89-98FB-390BFE8AD8BC}"/>
</file>

<file path=customXml/itemProps3.xml><?xml version="1.0" encoding="utf-8"?>
<ds:datastoreItem xmlns:ds="http://schemas.openxmlformats.org/officeDocument/2006/customXml" ds:itemID="{2B491984-CC56-47FB-ACB0-44C116E5578D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52</vt:i4>
      </vt:variant>
    </vt:vector>
  </HeadingPairs>
  <TitlesOfParts>
    <vt:vector size="66" baseType="lpstr">
      <vt:lpstr>Cynhwysion</vt:lpstr>
      <vt:lpstr>SiartData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TableA1Hide</vt:lpstr>
      <vt:lpstr>TableA2Hide</vt:lpstr>
      <vt:lpstr>TablA1</vt:lpstr>
      <vt:lpstr>TablA2</vt:lpstr>
      <vt:lpstr>CNRRounded</vt:lpstr>
      <vt:lpstr>CNRRoundedHeader</vt:lpstr>
      <vt:lpstr>ContentsHead</vt:lpstr>
      <vt:lpstr>CRERounded</vt:lpstr>
      <vt:lpstr>CRERoundedHeader</vt:lpstr>
      <vt:lpstr>CRHRounded</vt:lpstr>
      <vt:lpstr>CRHRoundedHeader</vt:lpstr>
      <vt:lpstr>CTORounded</vt:lpstr>
      <vt:lpstr>CTORoundedHeader</vt:lpstr>
      <vt:lpstr>DNRRounded</vt:lpstr>
      <vt:lpstr>DNRRoundedHeader</vt:lpstr>
      <vt:lpstr>DRERounded</vt:lpstr>
      <vt:lpstr>DRERoundedHeader</vt:lpstr>
      <vt:lpstr>DRHRounded</vt:lpstr>
      <vt:lpstr>DRHRoundedHeader</vt:lpstr>
      <vt:lpstr>DTORounded</vt:lpstr>
      <vt:lpstr>DTORoundedHeader</vt:lpstr>
      <vt:lpstr>EndRP</vt:lpstr>
      <vt:lpstr>fig2_1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TablA1!TableA1DeleteColumns</vt:lpstr>
      <vt:lpstr>TableA1DeleteColumns</vt:lpstr>
      <vt:lpstr>TableA1FormulasHeader</vt:lpstr>
      <vt:lpstr>TableA1FormulasLabelControl</vt:lpstr>
      <vt:lpstr>TableA1FormulasLabels</vt:lpstr>
      <vt:lpstr>TableA1FormulasMonths</vt:lpstr>
      <vt:lpstr>TablA2!TableA2DeleteColumns</vt:lpstr>
      <vt:lpstr>TableA2DeleteColumns</vt:lpstr>
      <vt:lpstr>TableA2FormulasFootnotes</vt:lpstr>
      <vt:lpstr>TableA2FormulasHeader</vt:lpstr>
      <vt:lpstr>TableA2FormulasLabelControl</vt:lpstr>
      <vt:lpstr>TableA2FormulasLabels</vt:lpstr>
      <vt:lpstr>TableA2FormulasMonths</vt:lpstr>
      <vt:lpstr>TableCNR</vt:lpstr>
      <vt:lpstr>TableCRE</vt:lpstr>
      <vt:lpstr>TableCRH</vt:lpstr>
      <vt:lpstr>TablA1!TableCTO</vt:lpstr>
      <vt:lpstr>TableCTO</vt:lpstr>
      <vt:lpstr>TableDNR</vt:lpstr>
      <vt:lpstr>TableDRE</vt:lpstr>
      <vt:lpstr>TableDRH</vt:lpstr>
      <vt:lpstr>TablA2!TableDTO</vt:lpstr>
      <vt:lpstr>TableDTO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Rhys Williams</dc:creator>
  <cp:lastModifiedBy>Dave Jones</cp:lastModifiedBy>
  <dcterms:created xsi:type="dcterms:W3CDTF">2020-05-21T07:42:54Z</dcterms:created>
  <dcterms:modified xsi:type="dcterms:W3CDTF">2020-05-21T13:57:08Z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