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drawings/drawing3.xml" ContentType="application/vnd.openxmlformats-officedocument.drawing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ttps://wales365uk-my.sharepoint.com/personal/michael_hutchings_gov_wales/Documents/Profile/Desktop/WRA stats publishing/"/>
    </mc:Choice>
  </mc:AlternateContent>
  <bookViews>
    <workbookView xWindow="0" yWindow="0" windowWidth="23040" windowHeight="8580"/>
  </bookViews>
  <sheets>
    <sheet name="Cynhwysion" sheetId="2" r:id="rId1"/>
    <sheet name="Tabl1" sheetId="3" r:id="rId2"/>
    <sheet name="Tabl2" sheetId="4" r:id="rId3"/>
    <sheet name="Tabl3" sheetId="5" r:id="rId4"/>
    <sheet name="Tabl4" sheetId="6" r:id="rId5"/>
    <sheet name="Tabl5" sheetId="7" r:id="rId6"/>
    <sheet name="Tabl6" sheetId="8" r:id="rId7"/>
    <sheet name="Tabl6a" sheetId="9" r:id="rId8"/>
    <sheet name="Tabl7" sheetId="10" r:id="rId9"/>
    <sheet name="TableA1Hide" sheetId="11" state="hidden" r:id="rId10"/>
    <sheet name="TableA2Hide" sheetId="12" state="hidden" r:id="rId11"/>
    <sheet name="TablA1" sheetId="13" r:id="rId12"/>
    <sheet name="TablA2" sheetId="14" r:id="rId13"/>
  </sheets>
  <definedNames>
    <definedName name="CNRRounded">TableA1Hide!$B$96:$H$117</definedName>
    <definedName name="CNRRoundedHeader">TableA1Hide!$A$92</definedName>
    <definedName name="ContentsHead">Cynhwysion!$A$1</definedName>
    <definedName name="ContentsQuarterly">Cynhwysion!#REF!</definedName>
    <definedName name="CRERounded">TableA1Hide!$B$36:$H$57</definedName>
    <definedName name="CRERoundedHeader">TableA1Hide!$A$32</definedName>
    <definedName name="CRHRounded">TableA1Hide!$B$66:$H$87</definedName>
    <definedName name="CRHRoundedHeader">TableA1Hide!$A$62</definedName>
    <definedName name="CTORounded">TableA1Hide!$B$6:$H$27</definedName>
    <definedName name="CTORoundedHeader">TableA1Hide!$A$2</definedName>
    <definedName name="DNRRounded">TableA2Hide!$B$100:$H$121</definedName>
    <definedName name="DNRRoundedHeader">TableA2Hide!$A$96</definedName>
    <definedName name="DRERounded">TableA2Hide!$B$38:$H$59</definedName>
    <definedName name="DRERoundedHeader">TableA2Hide!$A$34</definedName>
    <definedName name="DRHRounded">TableA2Hide!$B$68:$H$89</definedName>
    <definedName name="DRHRoundedHeader">TableA2Hide!$A$64</definedName>
    <definedName name="DTORounded">TableA2Hide!$B$6:$H$27</definedName>
    <definedName name="DTORoundedHeader">TableA2Hide!$A$2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Tabl5!$A$25</definedName>
    <definedName name="Table5Quarter">Tabl5!$B$6:$B$14</definedName>
    <definedName name="Table6">Tabl6!$A$2</definedName>
    <definedName name="Table6a">Tabl6a!$B$2</definedName>
    <definedName name="Table7">Tabl7!$A$2</definedName>
    <definedName name="TableA1DeleteColumns" localSheetId="11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TablA1!$B$6:$H$27</definedName>
    <definedName name="TableA2DeleteColumns" localSheetId="12">TablA2!$K:$Q</definedName>
    <definedName name="TableA2DeleteColumns">TableA2Hide!$K:$Q</definedName>
    <definedName name="TableA2FormulasFootnotes">TablA2!$B$30:$H$32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TablA2!$E$16:$E$18</definedName>
    <definedName name="TableCNR">TableA1Hide!$B$96:$H$117</definedName>
    <definedName name="TableCRE">TableA1Hide!$B$36:$H$57</definedName>
    <definedName name="TableCRH">TableA1Hide!$B$66:$H$87</definedName>
    <definedName name="TableCTO" localSheetId="11">TablA1!$B$6:$H$25</definedName>
    <definedName name="TableCTO">TableA1Hide!$B$6:$H$27</definedName>
    <definedName name="TableDNR">TableA2Hide!$B$100:$H$121</definedName>
    <definedName name="TableDRE">TableA2Hide!$B$38:$H$59</definedName>
    <definedName name="TableDRH">TableA2Hide!$B$68:$H$89</definedName>
    <definedName name="TableDTO" localSheetId="12">TablA2!$B$6:$H$27</definedName>
    <definedName name="TableDTO">TableA2Hide!$B$6:$H$27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" i="14" l="1"/>
  <c r="A1" i="13"/>
  <c r="C20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A32" i="14"/>
  <c r="V10" i="14"/>
  <c r="B29" i="13"/>
  <c r="B27" i="13"/>
  <c r="B26" i="13"/>
  <c r="B25" i="13"/>
  <c r="B24" i="13"/>
  <c r="B23" i="13"/>
  <c r="B22" i="13"/>
  <c r="B21" i="13"/>
  <c r="B20" i="13"/>
  <c r="B19" i="13"/>
  <c r="B18" i="13"/>
  <c r="B17" i="13"/>
  <c r="B16" i="13"/>
  <c r="B15" i="13"/>
  <c r="B14" i="13"/>
  <c r="B13" i="13"/>
  <c r="B12" i="13"/>
  <c r="B11" i="13"/>
  <c r="B10" i="13"/>
  <c r="B9" i="13"/>
  <c r="B8" i="13"/>
  <c r="B7" i="13"/>
  <c r="B6" i="13"/>
  <c r="V4" i="13"/>
  <c r="H18" i="13"/>
  <c r="D10" i="14"/>
  <c r="D12" i="13"/>
  <c r="F24" i="13"/>
  <c r="F12" i="14"/>
  <c r="D6" i="13"/>
  <c r="D6" i="14"/>
  <c r="D27" i="14"/>
  <c r="D16" i="13"/>
  <c r="D18" i="13"/>
  <c r="H21" i="13"/>
  <c r="E27" i="14"/>
  <c r="G8" i="13"/>
  <c r="H12" i="14"/>
  <c r="E20" i="13"/>
  <c r="D24" i="13"/>
  <c r="F7" i="14"/>
  <c r="G15" i="13"/>
  <c r="E8" i="14"/>
  <c r="D16" i="14"/>
  <c r="H26" i="14"/>
  <c r="H24" i="14"/>
  <c r="F18" i="13"/>
  <c r="G16" i="14"/>
  <c r="H25" i="14"/>
  <c r="F13" i="13"/>
  <c r="F21" i="14"/>
  <c r="E7" i="13"/>
  <c r="F6" i="13"/>
  <c r="H26" i="13"/>
  <c r="E14" i="14"/>
  <c r="F12" i="13"/>
  <c r="F13" i="14"/>
  <c r="G20" i="13"/>
  <c r="G17" i="13"/>
  <c r="H17" i="13"/>
  <c r="E24" i="14"/>
  <c r="D24" i="14"/>
  <c r="H14" i="13"/>
  <c r="E15" i="14"/>
  <c r="E15" i="13"/>
  <c r="D11" i="13"/>
  <c r="F16" i="13"/>
  <c r="D20" i="14"/>
  <c r="G22" i="14"/>
  <c r="D22" i="14"/>
  <c r="E23" i="13"/>
  <c r="E10" i="13"/>
  <c r="G24" i="13"/>
  <c r="F17" i="14"/>
  <c r="H23" i="14"/>
  <c r="D11" i="14"/>
  <c r="G13" i="13"/>
  <c r="E16" i="14"/>
  <c r="G8" i="14"/>
  <c r="G21" i="13"/>
  <c r="D18" i="14"/>
  <c r="H7" i="14"/>
  <c r="E21" i="14"/>
  <c r="D14" i="14"/>
  <c r="G9" i="13"/>
  <c r="H16" i="14"/>
  <c r="G18" i="14"/>
  <c r="E19" i="13"/>
  <c r="E12" i="14"/>
  <c r="A2" i="13"/>
  <c r="F10" i="14"/>
  <c r="G19" i="14"/>
  <c r="H24" i="13"/>
  <c r="E23" i="14"/>
  <c r="E6" i="13"/>
  <c r="F18" i="14"/>
  <c r="G24" i="14"/>
  <c r="F11" i="13"/>
  <c r="E14" i="13"/>
  <c r="F14" i="14"/>
  <c r="E25" i="13"/>
  <c r="D14" i="13"/>
  <c r="H19" i="14"/>
  <c r="G14" i="14"/>
  <c r="G26" i="13"/>
  <c r="D25" i="13"/>
  <c r="F22" i="14"/>
  <c r="G23" i="14"/>
  <c r="F9" i="14"/>
  <c r="H18" i="14"/>
  <c r="F26" i="14"/>
  <c r="F15" i="13"/>
  <c r="G7" i="14"/>
  <c r="G11" i="14"/>
  <c r="D13" i="14"/>
  <c r="H15" i="13"/>
  <c r="G12" i="13"/>
  <c r="E27" i="13"/>
  <c r="F19" i="14"/>
  <c r="E10" i="14"/>
  <c r="F6" i="14"/>
  <c r="H10" i="13"/>
  <c r="E8" i="13"/>
  <c r="H22" i="14"/>
  <c r="F8" i="13"/>
  <c r="D19" i="13"/>
  <c r="D7" i="13"/>
  <c r="D20" i="13"/>
  <c r="G27" i="13"/>
  <c r="E6" i="14"/>
  <c r="H28" i="14"/>
  <c r="F16" i="14"/>
  <c r="G12" i="14"/>
  <c r="E13" i="13"/>
  <c r="E18" i="14"/>
  <c r="H6" i="13"/>
  <c r="D28" i="14"/>
  <c r="H10" i="14"/>
  <c r="H12" i="13"/>
  <c r="H25" i="13"/>
  <c r="E28" i="14"/>
  <c r="F17" i="13"/>
  <c r="G22" i="13"/>
  <c r="F20" i="14"/>
  <c r="F15" i="14"/>
  <c r="F21" i="13"/>
  <c r="E26" i="14"/>
  <c r="H16" i="13"/>
  <c r="H15" i="14"/>
  <c r="D26" i="14"/>
  <c r="E11" i="13"/>
  <c r="G25" i="14"/>
  <c r="H8" i="13"/>
  <c r="H9" i="14"/>
  <c r="H17" i="14"/>
  <c r="H7" i="13"/>
  <c r="G14" i="13"/>
  <c r="G18" i="13"/>
  <c r="E16" i="13"/>
  <c r="F24" i="14"/>
  <c r="D7" i="14"/>
  <c r="E22" i="13"/>
  <c r="E24" i="13"/>
  <c r="D23" i="14"/>
  <c r="H22" i="13"/>
  <c r="H14" i="14"/>
  <c r="E21" i="13"/>
  <c r="E17" i="13"/>
  <c r="G10" i="14"/>
  <c r="G9" i="14"/>
  <c r="D21" i="14"/>
  <c r="D26" i="13"/>
  <c r="F7" i="13"/>
  <c r="H21" i="14"/>
  <c r="D15" i="13"/>
  <c r="F27" i="14"/>
  <c r="H13" i="13"/>
  <c r="F22" i="13"/>
  <c r="H8" i="14"/>
  <c r="G17" i="14"/>
  <c r="F25" i="14"/>
  <c r="D9" i="14"/>
  <c r="D17" i="14"/>
  <c r="H19" i="13"/>
  <c r="E11" i="14"/>
  <c r="F9" i="13"/>
  <c r="H11" i="14"/>
  <c r="D19" i="14"/>
  <c r="H20" i="13"/>
  <c r="H20" i="14"/>
  <c r="E12" i="13"/>
  <c r="G6" i="14"/>
  <c r="D12" i="14"/>
  <c r="D27" i="13"/>
  <c r="G23" i="13"/>
  <c r="G20" i="14"/>
  <c r="E20" i="14"/>
  <c r="G25" i="13"/>
  <c r="H13" i="14"/>
  <c r="E19" i="14"/>
  <c r="F14" i="13"/>
  <c r="A2" i="14"/>
  <c r="G27" i="14"/>
  <c r="F8" i="14"/>
  <c r="H27" i="14"/>
  <c r="H27" i="13"/>
  <c r="H9" i="13"/>
  <c r="F23" i="13"/>
  <c r="E26" i="13"/>
  <c r="H6" i="14"/>
  <c r="E17" i="14"/>
  <c r="F26" i="13"/>
  <c r="G10" i="13"/>
  <c r="F25" i="13"/>
  <c r="D17" i="13"/>
  <c r="G13" i="14"/>
  <c r="E7" i="14"/>
  <c r="H11" i="13"/>
  <c r="D8" i="13"/>
  <c r="F19" i="13"/>
  <c r="E22" i="14"/>
  <c r="D21" i="13"/>
  <c r="G28" i="14"/>
  <c r="F27" i="13"/>
  <c r="G11" i="13"/>
  <c r="F28" i="14"/>
  <c r="D9" i="13"/>
  <c r="E13" i="14"/>
  <c r="G19" i="13"/>
  <c r="G7" i="13"/>
  <c r="F11" i="14"/>
  <c r="D22" i="13"/>
  <c r="G15" i="14"/>
  <c r="E9" i="13"/>
  <c r="E18" i="13"/>
  <c r="D8" i="14"/>
  <c r="F20" i="13"/>
  <c r="F23" i="14"/>
  <c r="E9" i="14"/>
  <c r="F10" i="13"/>
  <c r="G6" i="13"/>
  <c r="H23" i="13"/>
  <c r="D25" i="14"/>
  <c r="D13" i="13"/>
  <c r="E25" i="14"/>
  <c r="D10" i="13"/>
  <c r="D15" i="14"/>
  <c r="G21" i="14"/>
  <c r="D23" i="13"/>
  <c r="G26" i="14"/>
  <c r="G16" i="13"/>
</calcChain>
</file>

<file path=xl/sharedStrings.xml><?xml version="1.0" encoding="utf-8"?>
<sst xmlns="http://schemas.openxmlformats.org/spreadsheetml/2006/main" count="976" uniqueCount="261">
  <si>
    <t>https://gov.wales/land-transaction-tax-statistics</t>
  </si>
  <si>
    <t>Ystadegau’r Dreth Trafodiadau Tir: Ionawr 2020</t>
  </si>
  <si>
    <t>Ar gyfer bob tablau a siartau: Mae ffurflenni treth a diwygiadau i ffurflenni treth a ddaeth i law yr Awdurdod hyd at 17.02.2020 (ac yn cynnwys y dyddiad hwn) yn cynnwys yn yr ystadegau hyn.</t>
  </si>
  <si>
    <t>Tabl 5: Mae ffurflenni treth a diwygiadau i ffurflenni treth a ddaeth i law yr Awdurdod hyd at 20.01.20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</si>
  <si>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</si>
  <si>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 ar wefan ACC. </t>
  </si>
  <si>
    <t>Ffynhonnell: Ffurflenni Treth Trafodiadau Tir i Awdurdod Cyllid Cymru</t>
  </si>
  <si>
    <t>Dyddiad cyhoeddi: 21.02.2020</t>
  </si>
  <si>
    <t>Cysylltwch â ni: data@acc.llyw.cymru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</si>
  <si>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</si>
  <si>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</si>
  <si>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</si>
  <si>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</si>
  <si>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</si>
  <si>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</si>
  <si>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</si>
  <si>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</si>
  <si>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</si>
  <si>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</si>
  <si>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</si>
  <si>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</si>
  <si>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</si>
  <si>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</si>
  <si>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</si>
  <si>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</si>
  <si>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</si>
  <si>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</si>
  <si>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i'r Awdurdod</t>
  </si>
  <si>
    <t>Dadansoddiad o ddiwygiadau i ystadegau’r Dreth Trafodiadau Tir hyd at 
Jan-20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</si>
  <si>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</si>
  <si>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</si>
  <si>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</si>
  <si>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</si>
  <si>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</si>
  <si>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</si>
  <si>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2018-19</t>
  </si>
  <si>
    <t>(p)</t>
  </si>
  <si>
    <t xml:space="preserve">(p) </t>
  </si>
  <si>
    <t xml:space="preserve">(r) </t>
  </si>
  <si>
    <t>Nôl i'r dudalen cynnwys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</si>
  <si>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</si>
  <si>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</si>
  <si>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</si>
  <si>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</si>
  <si>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</si>
  <si>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</si>
  <si>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</si>
  <si>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</si>
  <si>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</si>
  <si>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</si>
  <si>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</si>
  <si>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</si>
  <si>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</si>
  <si>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</si>
  <si>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</si>
  <si>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</si>
  <si>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</si>
  <si>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2019-20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</si>
  <si>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</si>
  <si>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</si>
  <si>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</si>
  <si>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</si>
  <si>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</si>
  <si>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</si>
  <si>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>Gorffenaf - Medi 19 (r)</t>
  </si>
  <si>
    <t>Hydref - Rhagfyr 19 (p)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</si>
  <si>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</si>
  <si>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</si>
  <si>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</si>
  <si>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</si>
  <si>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</si>
  <si>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</si>
  <si>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</si>
  <si>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</si>
  <si>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</si>
  <si>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</si>
  <si>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</si>
  <si>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</si>
  <si>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</si>
  <si>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</si>
  <si>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</si>
  <si>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</si>
  <si>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</si>
  <si>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</si>
  <si>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</si>
  <si>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>Hydref 19 (r)</t>
  </si>
  <si>
    <t>Tachwedd 19 (r)</t>
  </si>
  <si>
    <t>Rhagfyr 19 (r)</t>
  </si>
  <si>
    <t>Ionawr 20 (p)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</si>
  <si>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</si>
  <si>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</si>
  <si>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</si>
  <si>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(hy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</si>
  <si>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</si>
  <si>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</si>
  <si>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</si>
  <si>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</si>
  <si>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~</t>
  </si>
  <si>
    <t>0.3</t>
  </si>
  <si>
    <t>0.2</t>
  </si>
  <si>
    <t>0.1</t>
  </si>
  <si>
    <t>*</t>
  </si>
  <si>
    <t>Tabl 2: Nifer a gwerth yr eiddo a drethwyd, yn ôl math o drafodiad a dyddiad dod i rym</t>
  </si>
  <si>
    <t>Trawsgludo / trosglwyddo perchnogaeth ¹</t>
  </si>
  <si>
    <t>Rhoi les newydd</t>
  </si>
  <si>
    <t>Aseinio les</t>
  </si>
  <si>
    <t>Cyfanswm ²</t>
  </si>
  <si>
    <t>Nifer</t>
  </si>
  <si>
    <t>Cyfanswm gwerth (£ miliwn)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</si>
  <si>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</si>
  <si>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</si>
  <si>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>£180,001 - £250,000</t>
  </si>
  <si>
    <t>£250,001 - 400,000</t>
  </si>
  <si>
    <t>£400,001 -£750,000</t>
  </si>
  <si>
    <t>£750,001 - £1.5m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</si>
  <si>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</si>
  <si>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</si>
  <si>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</si>
  <si>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</si>
  <si>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Hyd at a gan gynnwys £180,000</t>
  </si>
  <si>
    <t>Dros £1.5m</t>
  </si>
  <si>
    <t>Cyfanswm ⁴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</si>
  <si>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</si>
  <si>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</si>
  <si>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</si>
  <si>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</si>
  <si>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£150,001 - £250,000</t>
  </si>
  <si>
    <t>£250,001 - £1m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</si>
  <si>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</si>
  <si>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</si>
  <si>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</si>
  <si>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</si>
  <si>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</si>
  <si>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</si>
  <si>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</si>
  <si>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</si>
  <si>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nad yw’n werth rhent</t>
  </si>
  <si>
    <t>Gwerth rhent</t>
  </si>
  <si>
    <t>Gwerth rhent ar gyfer lesoedd amhreswyl a roddwyd o’r newydd ⁵</t>
  </si>
  <si>
    <t>Hyd at a gan gynnwys £150,000 (r)</t>
  </si>
  <si>
    <t>Dros £1m</t>
  </si>
  <si>
    <t>Dim premiwm wedi ei dalu  ²</t>
  </si>
  <si>
    <t>Premiwm wedi ei dalu  ² ³</t>
  </si>
  <si>
    <t>Cyfanswm ³ ⁴</t>
  </si>
  <si>
    <t xml:space="preserve">Hyd at a gan gynnwys £150,000 </t>
  </si>
  <si>
    <t>Cyfanswm  ⁴ ⁵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</si>
  <si>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</si>
  <si>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</si>
  <si>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</si>
  <si>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</si>
  <si>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</si>
  <si>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</si>
  <si>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</si>
  <si>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</si>
  <si>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/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</si>
  <si>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</si>
  <si>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</si>
  <si>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</si>
  <si>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</si>
  <si>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</si>
  <si>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</si>
  <si>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</si>
  <si>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</si>
  <si>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hyd yn hyn (r)</t>
  </si>
  <si>
    <t>Ebrill - Mehefin 19 (r)</t>
  </si>
  <si>
    <t>Mae'r gwerthoedd yn y tabl hwn wedi cael eu talgrynnu i'r 10 trafodiad agosaf a’r £0.1 miliwn agosaf o dreth a ryddhawyd.</t>
  </si>
  <si>
    <t>Bob chwarter, nid yw’r ffigurau a gyflwynir yn cynnwys 60 i 70 trafodiad cysylltiol sy’n destun rhyddhad gan ei fod yn anodd rhoi amcangyfrif dibynadwy o effaith y rhyddhadau yn yr achosion hyn. Ein hamcangyfrif gorau o effaith y rhyddhadau sy’n ymwneud â thrafodion cysylltiol yw £4 miliwn i £5 miliwn bob chwarter, ond nid yw hwn yn ddigon cadarn i gael ei wahanu a chynnwys gyda’r data uchod.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</si>
  <si>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</si>
  <si>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</si>
  <si>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</si>
  <si>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</si>
  <si>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</si>
  <si>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</si>
  <si>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</si>
  <si>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</si>
  <si>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</si>
  <si>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</si>
  <si>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</si>
  <si>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</si>
  <si>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</si>
  <si>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</si>
  <si>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</si>
  <si>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</si>
  <si>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</si>
  <si>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</si>
  <si>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</si>
  <si>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</si>
  <si>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</si>
  <si>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</si>
  <si>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</si>
  <si>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30</t>
  </si>
  <si>
    <t>20</t>
  </si>
  <si>
    <t>10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</si>
  <si>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</si>
  <si>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</si>
  <si>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`</t>
  </si>
  <si>
    <t>Represents a value which rounds to 0, but is not 0.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</si>
  <si>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</si>
  <si>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</si>
  <si>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</si>
  <si>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Gorffenaf - Medi 19 </t>
  </si>
  <si>
    <t xml:space="preserve">Hydref - Rhagfyr 19 </t>
  </si>
  <si>
    <t xml:space="preserve">Hydref 19 </t>
  </si>
  <si>
    <t xml:space="preserve">Tachwedd 19 </t>
  </si>
  <si>
    <t xml:space="preserve">Rhagfyr 19 </t>
  </si>
  <si>
    <t xml:space="preserve">Ionawr 20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</si>
  <si>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</si>
  <si>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</si>
  <si>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 xml:space="preserve">Tabl 7: Treth Trafodiadau Tir a dalwyd i'r Awdurdod </t>
  </si>
  <si>
    <t>Gwerth taliadau Treth Trafodiadau Tir (£ miliwn)</t>
  </si>
  <si>
    <t>Mae'r gwerthoedd yn y tabl hwn wedi cael eu talgrynnu i'r £0.1 miliwn agosaf.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</si>
  <si>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</si>
  <si>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</si>
  <si>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</si>
  <si>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</si>
  <si>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</si>
  <si>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</si>
  <si>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</si>
  <si>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</si>
  <si>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</si>
  <si>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</si>
  <si>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</si>
  <si>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Ebr 18</t>
  </si>
  <si>
    <t>Preswyl cyfraddau uwch</t>
  </si>
  <si>
    <t>Mai 18</t>
  </si>
  <si>
    <t>Amrheswyl</t>
  </si>
  <si>
    <t>Meh 18</t>
  </si>
  <si>
    <t>Gorff 18</t>
  </si>
  <si>
    <t>Awst 18</t>
  </si>
  <si>
    <t>Medi 18</t>
  </si>
  <si>
    <t>Hyd 18</t>
  </si>
  <si>
    <t>Tach 18</t>
  </si>
  <si>
    <t>Rhag 18</t>
  </si>
  <si>
    <t>Ion 19</t>
  </si>
  <si>
    <t>Chwef 19</t>
  </si>
  <si>
    <t>Maw 19</t>
  </si>
  <si>
    <t>Ebr 19</t>
  </si>
  <si>
    <t>Mai 19</t>
  </si>
  <si>
    <t>Meh 19</t>
  </si>
  <si>
    <t>Gorff 19</t>
  </si>
  <si>
    <t>Awst 19</t>
  </si>
  <si>
    <t>Medi 19</t>
  </si>
  <si>
    <t>Hyd 19</t>
  </si>
  <si>
    <t>Tach 19</t>
  </si>
  <si>
    <t>Rhag 19</t>
  </si>
  <si>
    <t>Ion 20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</si>
  <si>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</si>
  <si>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</si>
  <si>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</si>
  <si>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</si>
  <si>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</si>
  <si>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</si>
  <si>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</si>
  <si>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CTORounded</t>
  </si>
  <si>
    <t>CRERounded</t>
  </si>
  <si>
    <t>CRHRounded</t>
  </si>
  <si>
    <t>CNRRounded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</si>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</sst>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0.0"/>
    <numFmt numFmtId="167" formatCode="#,##0.0"/>
    <numFmt numFmtId="168" formatCode="#,##0_ ;\-#,##0\ "/>
    <numFmt numFmtId="169" formatCode="0.000"/>
    <numFmt numFmtId="170" formatCode="#,##0.0_);\(#,##0.0\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color rgb="FF0070C0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178">
    <xf numFmtId="0" fontId="0" fillId="0" borderId="0" xfId="0"/>
    <xf numFmtId="0" fontId="4" fillId="2" borderId="0" xfId="0" applyFont="1" applyFill="1" applyAlignment="1">
      <alignment vertical="top"/>
    </xf>
    <xf numFmtId="0" fontId="5" fillId="2" borderId="0" xfId="0" applyFont="1" applyFill="1"/>
    <xf numFmtId="0" fontId="6" fillId="2" borderId="0" xfId="0" applyFont="1" applyFill="1" applyAlignment="1">
      <alignment horizontal="left"/>
    </xf>
    <xf numFmtId="0" fontId="7" fillId="2" borderId="0" xfId="0" applyFont="1" applyFill="1"/>
    <xf numFmtId="0" fontId="5" fillId="2" borderId="0" xfId="0" applyFont="1" applyFill="1" applyAlignment="1">
      <alignment horizontal="left" vertical="center"/>
    </xf>
    <xf numFmtId="0" fontId="8" fillId="2" borderId="0" xfId="2" applyFont="1" applyFill="1" applyAlignment="1">
      <alignment horizontal="left" vertical="center"/>
    </xf>
    <xf numFmtId="0" fontId="5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8" fillId="2" borderId="0" xfId="2" applyFont="1" applyFill="1"/>
    <xf numFmtId="0" fontId="11" fillId="2" borderId="0" xfId="0" applyFont="1" applyFill="1"/>
    <xf numFmtId="0" fontId="6" fillId="2" borderId="0" xfId="0" applyFont="1" applyFill="1"/>
    <xf numFmtId="0" fontId="2" fillId="2" borderId="0" xfId="2" applyFill="1"/>
    <xf numFmtId="0" fontId="5" fillId="2" borderId="0" xfId="0" applyFont="1" applyFill="1" applyAlignment="1">
      <alignment horizontal="center" vertical="center"/>
    </xf>
    <xf numFmtId="0" fontId="12" fillId="2" borderId="1" xfId="0" applyFont="1" applyFill="1" applyBorder="1" applyAlignment="1">
      <alignment horizontal="center" wrapText="1"/>
    </xf>
    <xf numFmtId="0" fontId="12" fillId="2" borderId="1" xfId="0" applyFont="1" applyFill="1" applyBorder="1" applyAlignment="1">
      <alignment horizontal="center"/>
    </xf>
    <xf numFmtId="0" fontId="12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 wrapText="1"/>
    </xf>
    <xf numFmtId="0" fontId="13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14" fillId="2" borderId="0" xfId="0" applyFont="1" applyFill="1"/>
    <xf numFmtId="164" fontId="15" fillId="3" borderId="0" xfId="1" applyNumberFormat="1" applyFont="1" applyFill="1" applyAlignment="1">
      <alignment horizontal="right"/>
    </xf>
    <xf numFmtId="164" fontId="15" fillId="2" borderId="0" xfId="1" applyNumberFormat="1" applyFont="1" applyFill="1" applyAlignment="1">
      <alignment horizontal="right"/>
    </xf>
    <xf numFmtId="165" fontId="15" fillId="2" borderId="0" xfId="1" applyNumberFormat="1" applyFont="1" applyFill="1" applyAlignment="1">
      <alignment horizontal="right"/>
    </xf>
    <xf numFmtId="165" fontId="16" fillId="2" borderId="0" xfId="1" applyNumberFormat="1" applyFont="1" applyFill="1" applyAlignment="1">
      <alignment horizontal="right"/>
    </xf>
    <xf numFmtId="165" fontId="15" fillId="3" borderId="0" xfId="1" applyNumberFormat="1" applyFont="1" applyFill="1" applyAlignment="1">
      <alignment horizontal="right"/>
    </xf>
    <xf numFmtId="164" fontId="16" fillId="2" borderId="0" xfId="1" applyNumberFormat="1" applyFont="1" applyFill="1" applyAlignment="1">
      <alignment horizontal="right"/>
    </xf>
    <xf numFmtId="0" fontId="17" fillId="2" borderId="0" xfId="0" applyFont="1" applyFill="1"/>
    <xf numFmtId="0" fontId="5" fillId="2" borderId="0" xfId="0" quotePrefix="1" applyFont="1" applyFill="1"/>
    <xf numFmtId="17" fontId="5" fillId="2" borderId="0" xfId="0" quotePrefix="1" applyNumberFormat="1" applyFont="1" applyFill="1"/>
    <xf numFmtId="17" fontId="15" fillId="2" borderId="0" xfId="0" applyNumberFormat="1" applyFont="1" applyFill="1"/>
    <xf numFmtId="17" fontId="15" fillId="2" borderId="0" xfId="0" applyNumberFormat="1" applyFont="1" applyFill="1" applyAlignment="1">
      <alignment horizontal="left" indent="2"/>
    </xf>
    <xf numFmtId="10" fontId="15" fillId="2" borderId="0" xfId="1" applyNumberFormat="1" applyFont="1" applyFill="1" applyAlignment="1">
      <alignment horizontal="right"/>
    </xf>
    <xf numFmtId="17" fontId="15" fillId="2" borderId="0" xfId="0" quotePrefix="1" applyNumberFormat="1" applyFont="1" applyFill="1"/>
    <xf numFmtId="0" fontId="15" fillId="2" borderId="2" xfId="0" applyFont="1" applyFill="1" applyBorder="1"/>
    <xf numFmtId="164" fontId="15" fillId="2" borderId="2" xfId="1" applyNumberFormat="1" applyFont="1" applyFill="1" applyBorder="1" applyAlignment="1">
      <alignment horizontal="right"/>
    </xf>
    <xf numFmtId="164" fontId="15" fillId="3" borderId="2" xfId="1" applyNumberFormat="1" applyFont="1" applyFill="1" applyBorder="1" applyAlignment="1">
      <alignment horizontal="right"/>
    </xf>
    <xf numFmtId="165" fontId="15" fillId="2" borderId="2" xfId="1" applyNumberFormat="1" applyFont="1" applyFill="1" applyBorder="1" applyAlignment="1">
      <alignment horizontal="right"/>
    </xf>
    <xf numFmtId="0" fontId="5" fillId="2" borderId="2" xfId="0" applyFont="1" applyFill="1" applyBorder="1"/>
    <xf numFmtId="0" fontId="15" fillId="2" borderId="0" xfId="0" applyFont="1" applyFill="1"/>
    <xf numFmtId="0" fontId="18" fillId="2" borderId="0" xfId="0" quotePrefix="1" applyFont="1" applyFill="1" applyAlignment="1">
      <alignment horizontal="left"/>
    </xf>
    <xf numFmtId="0" fontId="18" fillId="2" borderId="0" xfId="0" quotePrefix="1" applyFont="1" applyFill="1" applyAlignment="1">
      <alignment horizontal="left" vertical="top" wrapText="1"/>
    </xf>
    <xf numFmtId="0" fontId="5" fillId="2" borderId="0" xfId="0" applyFont="1" applyFill="1" applyAlignment="1">
      <alignment horizontal="left" wrapText="1"/>
    </xf>
    <xf numFmtId="3" fontId="5" fillId="2" borderId="0" xfId="0" applyNumberFormat="1" applyFont="1" applyFill="1"/>
    <xf numFmtId="166" fontId="5" fillId="2" borderId="0" xfId="0" applyNumberFormat="1" applyFont="1" applyFill="1"/>
    <xf numFmtId="166" fontId="15" fillId="2" borderId="0" xfId="1" applyNumberFormat="1" applyFont="1" applyFill="1" applyAlignment="1">
      <alignment horizontal="right"/>
    </xf>
    <xf numFmtId="166" fontId="5" fillId="2" borderId="0" xfId="0" applyNumberFormat="1" applyFont="1" applyFill="1" applyAlignment="1">
      <alignment horizontal="right"/>
    </xf>
    <xf numFmtId="164" fontId="5" fillId="2" borderId="0" xfId="0" applyNumberFormat="1" applyFont="1" applyFill="1"/>
    <xf numFmtId="0" fontId="12" fillId="3" borderId="1" xfId="0" applyFont="1" applyFill="1" applyBorder="1" applyAlignment="1">
      <alignment horizontal="center" wrapText="1"/>
    </xf>
    <xf numFmtId="0" fontId="12" fillId="3" borderId="0" xfId="0" applyFont="1" applyFill="1" applyAlignment="1">
      <alignment horizontal="center" wrapText="1"/>
    </xf>
    <xf numFmtId="0" fontId="18" fillId="2" borderId="0" xfId="0" quotePrefix="1" applyFont="1" applyFill="1" applyAlignment="1">
      <alignment horizontal="left" vertical="top"/>
    </xf>
    <xf numFmtId="0" fontId="5" fillId="2" borderId="0" xfId="0" applyFont="1" applyFill="1" applyAlignment="1">
      <alignment vertical="top"/>
    </xf>
    <xf numFmtId="17" fontId="15" fillId="2" borderId="2" xfId="0" applyNumberFormat="1" applyFont="1" applyFill="1" applyBorder="1" applyAlignment="1">
      <alignment horizontal="left" indent="2"/>
    </xf>
    <xf numFmtId="0" fontId="12" fillId="2" borderId="0" xfId="0" quotePrefix="1" applyFont="1" applyFill="1" applyAlignment="1">
      <alignment horizontal="center" wrapText="1"/>
    </xf>
    <xf numFmtId="3" fontId="19" fillId="2" borderId="0" xfId="1" applyNumberFormat="1" applyFont="1" applyFill="1" applyAlignment="1">
      <alignment horizontal="right"/>
    </xf>
    <xf numFmtId="3" fontId="19" fillId="3" borderId="0" xfId="1" applyNumberFormat="1" applyFont="1" applyFill="1" applyAlignment="1">
      <alignment horizontal="right"/>
    </xf>
    <xf numFmtId="167" fontId="19" fillId="2" borderId="0" xfId="1" applyNumberFormat="1" applyFont="1" applyFill="1" applyAlignment="1">
      <alignment horizontal="right"/>
    </xf>
    <xf numFmtId="167" fontId="19" fillId="3" borderId="0" xfId="1" applyNumberFormat="1" applyFont="1" applyFill="1" applyAlignment="1">
      <alignment horizontal="right"/>
    </xf>
    <xf numFmtId="0" fontId="9" fillId="2" borderId="0" xfId="0" applyFont="1" applyFill="1" applyAlignment="1">
      <alignment horizontal="center" vertical="center"/>
    </xf>
    <xf numFmtId="3" fontId="15" fillId="2" borderId="0" xfId="1" applyNumberFormat="1" applyFont="1" applyFill="1" applyAlignment="1">
      <alignment horizontal="right"/>
    </xf>
    <xf numFmtId="3" fontId="15" fillId="3" borderId="0" xfId="1" applyNumberFormat="1" applyFont="1" applyFill="1" applyAlignment="1">
      <alignment horizontal="right"/>
    </xf>
    <xf numFmtId="167" fontId="15" fillId="2" borderId="0" xfId="1" applyNumberFormat="1" applyFont="1" applyFill="1" applyAlignment="1">
      <alignment horizontal="right"/>
    </xf>
    <xf numFmtId="167" fontId="15" fillId="3" borderId="0" xfId="1" applyNumberFormat="1" applyFont="1" applyFill="1" applyAlignment="1">
      <alignment horizontal="right"/>
    </xf>
    <xf numFmtId="17" fontId="15" fillId="2" borderId="2" xfId="0" quotePrefix="1" applyNumberFormat="1" applyFont="1" applyFill="1" applyBorder="1"/>
    <xf numFmtId="3" fontId="15" fillId="2" borderId="2" xfId="1" applyNumberFormat="1" applyFont="1" applyFill="1" applyBorder="1" applyAlignment="1">
      <alignment horizontal="right"/>
    </xf>
    <xf numFmtId="3" fontId="15" fillId="3" borderId="2" xfId="1" applyNumberFormat="1" applyFont="1" applyFill="1" applyBorder="1" applyAlignment="1">
      <alignment horizontal="right"/>
    </xf>
    <xf numFmtId="167" fontId="15" fillId="2" borderId="2" xfId="1" applyNumberFormat="1" applyFont="1" applyFill="1" applyBorder="1" applyAlignment="1">
      <alignment horizontal="right"/>
    </xf>
    <xf numFmtId="167" fontId="15" fillId="3" borderId="2" xfId="1" applyNumberFormat="1" applyFont="1" applyFill="1" applyBorder="1" applyAlignment="1">
      <alignment horizontal="right"/>
    </xf>
    <xf numFmtId="0" fontId="18" fillId="2" borderId="0" xfId="0" quotePrefix="1" applyFont="1" applyFill="1" applyAlignment="1">
      <alignment horizontal="left" wrapText="1"/>
    </xf>
    <xf numFmtId="0" fontId="20" fillId="2" borderId="1" xfId="0" applyFont="1" applyFill="1" applyBorder="1" applyAlignment="1">
      <alignment horizontal="center"/>
    </xf>
    <xf numFmtId="0" fontId="5" fillId="2" borderId="1" xfId="0" applyFont="1" applyFill="1" applyBorder="1"/>
    <xf numFmtId="3" fontId="5" fillId="2" borderId="0" xfId="0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5" fillId="3" borderId="0" xfId="0" applyFont="1" applyFill="1" applyAlignment="1">
      <alignment horizontal="right"/>
    </xf>
    <xf numFmtId="167" fontId="5" fillId="2" borderId="0" xfId="0" applyNumberFormat="1" applyFont="1" applyFill="1" applyAlignment="1">
      <alignment horizontal="right"/>
    </xf>
    <xf numFmtId="167" fontId="5" fillId="3" borderId="0" xfId="0" applyNumberFormat="1" applyFont="1" applyFill="1" applyAlignment="1">
      <alignment horizontal="right"/>
    </xf>
    <xf numFmtId="166" fontId="5" fillId="3" borderId="0" xfId="0" applyNumberFormat="1" applyFont="1" applyFill="1" applyAlignment="1">
      <alignment horizontal="right"/>
    </xf>
    <xf numFmtId="3" fontId="5" fillId="2" borderId="2" xfId="0" applyNumberFormat="1" applyFont="1" applyFill="1" applyBorder="1" applyAlignment="1">
      <alignment horizontal="right"/>
    </xf>
    <xf numFmtId="3" fontId="5" fillId="3" borderId="2" xfId="0" applyNumberFormat="1" applyFont="1" applyFill="1" applyBorder="1" applyAlignment="1">
      <alignment horizontal="right"/>
    </xf>
    <xf numFmtId="167" fontId="5" fillId="2" borderId="2" xfId="0" applyNumberFormat="1" applyFont="1" applyFill="1" applyBorder="1" applyAlignment="1">
      <alignment horizontal="right"/>
    </xf>
    <xf numFmtId="167" fontId="5" fillId="3" borderId="2" xfId="0" applyNumberFormat="1" applyFont="1" applyFill="1" applyBorder="1" applyAlignment="1">
      <alignment horizontal="right"/>
    </xf>
    <xf numFmtId="164" fontId="15" fillId="2" borderId="0" xfId="3" applyNumberFormat="1" applyFont="1" applyFill="1" applyAlignment="1">
      <alignment horizontal="right"/>
    </xf>
    <xf numFmtId="0" fontId="0" fillId="2" borderId="0" xfId="0" applyFill="1"/>
    <xf numFmtId="0" fontId="6" fillId="2" borderId="0" xfId="0" applyFont="1" applyFill="1" applyAlignment="1">
      <alignment horizontal="left" wrapText="1"/>
    </xf>
    <xf numFmtId="0" fontId="6" fillId="2" borderId="0" xfId="0" applyFont="1" applyFill="1" applyAlignment="1">
      <alignment wrapText="1"/>
    </xf>
    <xf numFmtId="0" fontId="12" fillId="3" borderId="0" xfId="0" quotePrefix="1" applyFont="1" applyFill="1" applyAlignment="1">
      <alignment horizontal="center" wrapText="1"/>
    </xf>
    <xf numFmtId="164" fontId="19" fillId="2" borderId="0" xfId="1" applyNumberFormat="1" applyFont="1" applyFill="1" applyAlignment="1">
      <alignment horizontal="right"/>
    </xf>
    <xf numFmtId="168" fontId="19" fillId="3" borderId="0" xfId="1" applyNumberFormat="1" applyFont="1" applyFill="1" applyAlignment="1">
      <alignment horizontal="right"/>
    </xf>
    <xf numFmtId="166" fontId="19" fillId="2" borderId="0" xfId="1" applyNumberFormat="1" applyFont="1" applyFill="1" applyAlignment="1">
      <alignment horizontal="right"/>
    </xf>
    <xf numFmtId="166" fontId="19" fillId="3" borderId="0" xfId="1" applyNumberFormat="1" applyFont="1" applyFill="1" applyAlignment="1">
      <alignment horizontal="right"/>
    </xf>
    <xf numFmtId="168" fontId="15" fillId="3" borderId="0" xfId="1" applyNumberFormat="1" applyFont="1" applyFill="1" applyAlignment="1">
      <alignment horizontal="right"/>
    </xf>
    <xf numFmtId="166" fontId="15" fillId="3" borderId="0" xfId="1" applyNumberFormat="1" applyFont="1" applyFill="1" applyAlignment="1">
      <alignment horizontal="right"/>
    </xf>
    <xf numFmtId="17" fontId="19" fillId="2" borderId="0" xfId="0" applyNumberFormat="1" applyFont="1" applyFill="1"/>
    <xf numFmtId="0" fontId="5" fillId="2" borderId="2" xfId="0" applyFont="1" applyFill="1" applyBorder="1" applyAlignment="1">
      <alignment horizontal="left"/>
    </xf>
    <xf numFmtId="168" fontId="15" fillId="3" borderId="2" xfId="1" applyNumberFormat="1" applyFont="1" applyFill="1" applyBorder="1" applyAlignment="1">
      <alignment horizontal="right"/>
    </xf>
    <xf numFmtId="166" fontId="15" fillId="2" borderId="2" xfId="1" applyNumberFormat="1" applyFont="1" applyFill="1" applyBorder="1" applyAlignment="1">
      <alignment horizontal="right"/>
    </xf>
    <xf numFmtId="166" fontId="15" fillId="3" borderId="2" xfId="1" applyNumberFormat="1" applyFont="1" applyFill="1" applyBorder="1" applyAlignment="1">
      <alignment horizontal="right"/>
    </xf>
    <xf numFmtId="164" fontId="7" fillId="2" borderId="0" xfId="0" applyNumberFormat="1" applyFont="1" applyFill="1"/>
    <xf numFmtId="168" fontId="5" fillId="2" borderId="0" xfId="0" applyNumberFormat="1" applyFont="1" applyFill="1"/>
    <xf numFmtId="49" fontId="5" fillId="2" borderId="0" xfId="0" applyNumberFormat="1" applyFont="1" applyFill="1"/>
    <xf numFmtId="3" fontId="12" fillId="4" borderId="1" xfId="0" applyNumberFormat="1" applyFont="1" applyFill="1" applyBorder="1" applyAlignment="1">
      <alignment horizontal="center" wrapText="1"/>
    </xf>
    <xf numFmtId="49" fontId="12" fillId="4" borderId="1" xfId="0" applyNumberFormat="1" applyFont="1" applyFill="1" applyBorder="1" applyAlignment="1">
      <alignment horizontal="center" wrapText="1"/>
    </xf>
    <xf numFmtId="3" fontId="6" fillId="4" borderId="0" xfId="0" applyNumberFormat="1" applyFont="1" applyFill="1" applyAlignment="1">
      <alignment horizontal="right"/>
    </xf>
    <xf numFmtId="49" fontId="6" fillId="4" borderId="0" xfId="0" applyNumberFormat="1" applyFont="1" applyFill="1" applyAlignment="1">
      <alignment horizontal="right"/>
    </xf>
    <xf numFmtId="167" fontId="6" fillId="4" borderId="0" xfId="0" applyNumberFormat="1" applyFont="1" applyFill="1" applyAlignment="1">
      <alignment horizontal="right"/>
    </xf>
    <xf numFmtId="17" fontId="15" fillId="2" borderId="2" xfId="0" applyNumberFormat="1" applyFont="1" applyFill="1" applyBorder="1"/>
    <xf numFmtId="3" fontId="6" fillId="4" borderId="2" xfId="0" applyNumberFormat="1" applyFont="1" applyFill="1" applyBorder="1" applyAlignment="1">
      <alignment horizontal="right"/>
    </xf>
    <xf numFmtId="49" fontId="6" fillId="4" borderId="2" xfId="0" applyNumberFormat="1" applyFont="1" applyFill="1" applyBorder="1" applyAlignment="1">
      <alignment horizontal="right"/>
    </xf>
    <xf numFmtId="0" fontId="6" fillId="2" borderId="0" xfId="0" applyFont="1" applyFill="1" applyAlignment="1">
      <alignment vertical="top"/>
    </xf>
    <xf numFmtId="0" fontId="21" fillId="2" borderId="0" xfId="0" applyFont="1" applyFill="1" applyAlignment="1">
      <alignment horizontal="center"/>
    </xf>
    <xf numFmtId="0" fontId="21" fillId="2" borderId="0" xfId="0" applyFont="1" applyFill="1" applyAlignment="1">
      <alignment horizontal="center" wrapText="1"/>
    </xf>
    <xf numFmtId="3" fontId="6" fillId="2" borderId="0" xfId="0" applyNumberFormat="1" applyFont="1" applyFill="1" applyAlignment="1">
      <alignment horizontal="right"/>
    </xf>
    <xf numFmtId="167" fontId="6" fillId="2" borderId="0" xfId="0" applyNumberFormat="1" applyFont="1" applyFill="1" applyAlignment="1">
      <alignment horizontal="right"/>
    </xf>
    <xf numFmtId="3" fontId="6" fillId="2" borderId="0" xfId="0" applyNumberFormat="1" applyFont="1" applyFill="1"/>
    <xf numFmtId="167" fontId="6" fillId="2" borderId="0" xfId="0" applyNumberFormat="1" applyFont="1" applyFill="1"/>
    <xf numFmtId="166" fontId="6" fillId="2" borderId="0" xfId="0" applyNumberFormat="1" applyFont="1" applyFill="1" applyAlignment="1">
      <alignment horizontal="right"/>
    </xf>
    <xf numFmtId="0" fontId="5" fillId="2" borderId="2" xfId="0" quotePrefix="1" applyFont="1" applyFill="1" applyBorder="1"/>
    <xf numFmtId="3" fontId="6" fillId="2" borderId="2" xfId="0" applyNumberFormat="1" applyFont="1" applyFill="1" applyBorder="1"/>
    <xf numFmtId="167" fontId="6" fillId="2" borderId="2" xfId="0" applyNumberFormat="1" applyFont="1" applyFill="1" applyBorder="1"/>
    <xf numFmtId="166" fontId="21" fillId="2" borderId="1" xfId="0" applyNumberFormat="1" applyFont="1" applyFill="1" applyBorder="1" applyAlignment="1">
      <alignment horizontal="center" wrapText="1"/>
    </xf>
    <xf numFmtId="17" fontId="5" fillId="2" borderId="2" xfId="0" quotePrefix="1" applyNumberFormat="1" applyFont="1" applyFill="1" applyBorder="1"/>
    <xf numFmtId="166" fontId="5" fillId="2" borderId="2" xfId="0" applyNumberFormat="1" applyFont="1" applyFill="1" applyBorder="1"/>
    <xf numFmtId="0" fontId="5" fillId="2" borderId="0" xfId="0" applyFont="1" applyFill="1" applyAlignment="1">
      <alignment vertical="top" wrapText="1"/>
    </xf>
    <xf numFmtId="0" fontId="22" fillId="2" borderId="0" xfId="0" applyFont="1" applyFill="1"/>
    <xf numFmtId="0" fontId="9" fillId="2" borderId="0" xfId="0" applyFont="1" applyFill="1" applyAlignment="1">
      <alignment horizontal="left" vertical="top"/>
    </xf>
    <xf numFmtId="0" fontId="12" fillId="2" borderId="0" xfId="0" applyFont="1" applyFill="1" applyAlignment="1">
      <alignment horizontal="center" vertical="center" wrapText="1"/>
    </xf>
    <xf numFmtId="17" fontId="15" fillId="2" borderId="0" xfId="1" quotePrefix="1" applyNumberFormat="1" applyFont="1" applyFill="1" applyAlignment="1">
      <alignment horizontal="right" vertical="center"/>
    </xf>
    <xf numFmtId="164" fontId="15" fillId="2" borderId="0" xfId="1" quotePrefix="1" applyNumberFormat="1" applyFont="1" applyFill="1" applyAlignment="1">
      <alignment vertical="center"/>
    </xf>
    <xf numFmtId="3" fontId="15" fillId="2" borderId="0" xfId="1" applyNumberFormat="1" applyFont="1" applyFill="1" applyAlignment="1">
      <alignment horizontal="right" vertical="center"/>
    </xf>
    <xf numFmtId="37" fontId="15" fillId="2" borderId="0" xfId="1" applyNumberFormat="1" applyFont="1" applyFill="1" applyAlignment="1">
      <alignment horizontal="right" vertical="center"/>
    </xf>
    <xf numFmtId="9" fontId="15" fillId="2" borderId="0" xfId="1" applyNumberFormat="1" applyFont="1" applyFill="1" applyAlignment="1">
      <alignment horizontal="right" vertical="center"/>
    </xf>
    <xf numFmtId="17" fontId="22" fillId="2" borderId="0" xfId="0" applyNumberFormat="1" applyFont="1" applyFill="1"/>
    <xf numFmtId="169" fontId="22" fillId="2" borderId="0" xfId="0" applyNumberFormat="1" applyFont="1" applyFill="1"/>
    <xf numFmtId="0" fontId="5" fillId="2" borderId="0" xfId="0" applyFont="1" applyFill="1" applyAlignment="1">
      <alignment vertical="center"/>
    </xf>
    <xf numFmtId="0" fontId="0" fillId="2" borderId="2" xfId="0" applyFill="1" applyBorder="1"/>
    <xf numFmtId="164" fontId="15" fillId="2" borderId="2" xfId="1" quotePrefix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164" fontId="15" fillId="2" borderId="2" xfId="1" applyNumberFormat="1" applyFont="1" applyFill="1" applyBorder="1" applyAlignment="1">
      <alignment horizontal="right" vertical="center"/>
    </xf>
    <xf numFmtId="0" fontId="23" fillId="2" borderId="0" xfId="0" applyFont="1" applyFill="1" applyAlignment="1">
      <alignment horizontal="right" vertical="top"/>
    </xf>
    <xf numFmtId="164" fontId="15" fillId="2" borderId="0" xfId="1" applyNumberFormat="1" applyFont="1" applyFill="1" applyAlignment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0" fontId="15" fillId="2" borderId="0" xfId="1" applyNumberFormat="1" applyFont="1" applyFill="1" applyAlignment="1">
      <alignment horizontal="right" vertical="center"/>
    </xf>
    <xf numFmtId="0" fontId="23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12" fillId="2" borderId="1" xfId="0" applyFont="1" applyFill="1" applyBorder="1" applyAlignment="1">
      <alignment horizontal="centerContinuous" wrapText="1"/>
    </xf>
    <xf numFmtId="0" fontId="5" fillId="2" borderId="1" xfId="0" applyFont="1" applyFill="1" applyBorder="1" applyAlignment="1">
      <alignment vertical="top"/>
    </xf>
    <xf numFmtId="2" fontId="6" fillId="4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left" vertical="top" wrapText="1"/>
    </xf>
    <xf numFmtId="0" fontId="6" fillId="2" borderId="0" xfId="0" applyFont="1" applyFill="1" applyAlignment="1">
      <alignment horizontal="left" wrapText="1"/>
    </xf>
    <xf numFmtId="0" fontId="2" fillId="2" borderId="0" xfId="2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2" fillId="2" borderId="1" xfId="0" applyFont="1" applyFill="1" applyBorder="1" applyAlignment="1">
      <alignment horizontal="center" wrapText="1"/>
    </xf>
    <xf numFmtId="0" fontId="12" fillId="2" borderId="0" xfId="0" applyFont="1" applyFill="1" applyAlignment="1">
      <alignment horizontal="center" wrapText="1"/>
    </xf>
    <xf numFmtId="0" fontId="12" fillId="2" borderId="1" xfId="0" applyFont="1" applyFill="1" applyBorder="1" applyAlignment="1">
      <alignment horizontal="center"/>
    </xf>
    <xf numFmtId="0" fontId="5" fillId="2" borderId="0" xfId="0" applyFont="1" applyFill="1" applyAlignment="1">
      <alignment horizontal="left" wrapText="1"/>
    </xf>
    <xf numFmtId="0" fontId="12" fillId="3" borderId="0" xfId="0" applyFont="1" applyFill="1" applyAlignment="1">
      <alignment horizontal="center" wrapText="1"/>
    </xf>
    <xf numFmtId="0" fontId="20" fillId="2" borderId="1" xfId="0" applyFont="1" applyFill="1" applyBorder="1" applyAlignment="1">
      <alignment horizontal="center"/>
    </xf>
    <xf numFmtId="0" fontId="12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2" fillId="4" borderId="1" xfId="0" applyFont="1" applyFill="1" applyBorder="1" applyAlignment="1">
      <alignment horizontal="center"/>
    </xf>
    <xf numFmtId="0" fontId="21" fillId="2" borderId="1" xfId="0" applyFont="1" applyFill="1" applyBorder="1" applyAlignment="1">
      <alignment horizontal="center" wrapText="1"/>
    </xf>
    <xf numFmtId="0" fontId="21" fillId="2" borderId="0" xfId="0" applyFont="1" applyFill="1" applyAlignment="1">
      <alignment horizontal="center" wrapText="1"/>
    </xf>
    <xf numFmtId="0" fontId="21" fillId="2" borderId="1" xfId="0" applyFont="1" applyFill="1" applyBorder="1" applyAlignment="1">
      <alignment horizontal="center"/>
    </xf>
    <xf numFmtId="0" fontId="2" fillId="2" borderId="0" xfId="2" applyFill="1" applyAlignment="1">
      <alignment horizontal="left"/>
    </xf>
    <xf numFmtId="0" fontId="9" fillId="2" borderId="0" xfId="0" applyFont="1" applyFill="1" applyAlignment="1">
      <alignment horizontal="left" vertical="top"/>
    </xf>
    <xf numFmtId="0" fontId="5" fillId="2" borderId="1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left"/>
    </xf>
  </cellXfs>
  <cellStyles count="4">
    <cellStyle name="Comma" xfId="1" builtinId="3"/>
    <cellStyle name="Comma 3" xf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List" dx="26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26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4851400</xdr:colOff>
      <xdr:row>13</xdr:row>
      <xdr:rowOff>47965</xdr:rowOff>
    </xdr:from>
    <xdr:to>
      <xdr:col>1</xdr:col>
      <xdr:colOff>5631180</xdr:colOff>
      <xdr:row>15</xdr:row>
      <xdr:rowOff>154231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2B27ED4E-EDBA-42AA-83DF-BB574A730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112511" y="2435883"/>
          <a:ext cx="778827" cy="437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327660</xdr:colOff>
          <xdr:row>0</xdr:row>
          <xdr:rowOff>152400</xdr:rowOff>
        </xdr:from>
        <xdr:to>
          <xdr:col>11</xdr:col>
          <xdr:colOff>251460</xdr:colOff>
          <xdr:row>4</xdr:row>
          <xdr:rowOff>68580</xdr:rowOff>
        </xdr:to>
        <xdr:sp macro="" textlink="">
          <xdr:nvSpPr>
            <xdr:cNvPr id="10241" name="List Box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B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525780</xdr:colOff>
          <xdr:row>1</xdr:row>
          <xdr:rowOff>22860</xdr:rowOff>
        </xdr:from>
        <xdr:to>
          <xdr:col>12</xdr:col>
          <xdr:colOff>464820</xdr:colOff>
          <xdr:row>4</xdr:row>
          <xdr:rowOff>144780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C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v.wales/land-transaction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Relationship Id="rId4" Type="http://schemas.openxmlformats.org/officeDocument/2006/relationships/ctrlProp" Target="../ctrlProps/ctrlProp1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V38"/>
  <sheetViews>
    <sheetView tabSelected="1" zoomScaleNormal="100" workbookViewId="0">
      <pane ySplit="18" topLeftCell="A19" activePane="bottomLeft" state="frozen"/>
      <selection activeCell="B6" sqref="B6"/>
      <selection pane="bottomLeft" sqref="A1:B1"/>
    </sheetView>
  </sheetViews>
  <sheetFormatPr defaultColWidth="0" defaultRowHeight="13.2" x14ac:dyDescent="0.25"/>
  <cols>
    <col min="1" max="1" width="11.33203125" style="7" customWidth="1"/>
    <col min="2" max="2" width="125.5546875" style="2" customWidth="1"/>
    <col min="3" max="3" width="18.6640625" style="2" customWidth="1"/>
    <col min="4" max="4" width="13.6640625" style="2" bestFit="1" customWidth="1"/>
    <col min="5" max="5" width="8.88671875" style="2" customWidth="1"/>
    <col min="6" max="7" width="8.88671875" style="2" hidden="1" customWidth="1"/>
    <col min="8" max="8" width="12.109375" style="2" hidden="1" customWidth="1"/>
    <col min="9" max="9" width="12.88671875" style="2" hidden="1" customWidth="1"/>
    <col min="10" max="22" width="0" style="2" hidden="1" customWidth="1"/>
    <col min="23" max="16384" width="8.88671875" style="2" hidden="1"/>
  </cols>
  <sheetData>
    <row r="1" spans="1:9" ht="17.399999999999999" customHeight="1" x14ac:dyDescent="0.25">
      <c r="A1" s="152" t="s">
        <v>1</v>
      </c>
      <c r="B1" s="152"/>
      <c r="C1" s="1"/>
      <c r="D1" s="1"/>
      <c r="E1" s="1"/>
      <c r="F1" s="1"/>
      <c r="G1" s="1"/>
      <c r="H1" s="1"/>
      <c r="I1" s="1"/>
    </row>
    <row r="3" spans="1:9" s="4" customFormat="1" x14ac:dyDescent="0.25">
      <c r="A3" s="3" t="s">
        <v>2</v>
      </c>
    </row>
    <row r="4" spans="1:9" s="4" customFormat="1" x14ac:dyDescent="0.25">
      <c r="A4" s="3" t="s">
        <v>3</v>
      </c>
    </row>
    <row r="5" spans="1:9" x14ac:dyDescent="0.25">
      <c r="A5" s="3"/>
    </row>
    <row r="6" spans="1:9" ht="26.4" customHeight="1" x14ac:dyDescent="0.25">
      <c r="A6" s="153" t="s">
        <v>4</v>
      </c>
      <c r="B6" s="153"/>
    </row>
    <row r="7" spans="1:9" x14ac:dyDescent="0.25">
      <c r="A7" s="3"/>
    </row>
    <row r="8" spans="1:9" x14ac:dyDescent="0.25">
      <c r="A8" s="5" t="s">
        <v>5</v>
      </c>
    </row>
    <row r="9" spans="1:9" x14ac:dyDescent="0.25">
      <c r="A9" s="6" t="s">
        <v>0</v>
      </c>
    </row>
    <row r="10" spans="1:9" x14ac:dyDescent="0.25">
      <c r="A10" s="3"/>
    </row>
    <row r="11" spans="1:9" x14ac:dyDescent="0.25">
      <c r="A11" s="3" t="s">
        <v>6</v>
      </c>
    </row>
    <row r="12" spans="1:9" x14ac:dyDescent="0.25">
      <c r="A12" s="3" t="s">
        <v>7</v>
      </c>
    </row>
    <row r="13" spans="1:9" x14ac:dyDescent="0.25">
      <c r="A13" s="3" t="s">
        <v>8</v>
      </c>
    </row>
    <row r="15" spans="1:9" x14ac:dyDescent="0.25">
      <c r="A15" s="3" t="s">
        <v>9</v>
      </c>
    </row>
    <row r="17" spans="1:16" x14ac:dyDescent="0.25">
      <c r="A17" s="9" t="s">
        <v>10</v>
      </c>
      <c r="H17" s="8"/>
      <c r="I17" s="8"/>
      <c r="J17" s="8"/>
    </row>
    <row r="18" spans="1:16" x14ac:dyDescent="0.25">
      <c r="A18" s="10"/>
      <c r="H18" s="8"/>
      <c r="I18" s="8"/>
      <c r="J18" s="8"/>
    </row>
    <row r="19" spans="1:16" x14ac:dyDescent="0.25">
      <c r="A19" s="9" t="s">
        <v>11</v>
      </c>
      <c r="H19" s="8"/>
      <c r="I19" s="8"/>
      <c r="J19" s="8"/>
    </row>
    <row r="20" spans="1:16" x14ac:dyDescent="0.25">
      <c r="A20" s="9"/>
      <c r="H20" s="8"/>
      <c r="I20" s="8"/>
      <c r="J20" s="8"/>
    </row>
    <row r="21" spans="1:16" x14ac:dyDescent="0.25">
      <c r="A21" s="11" t="s">
        <v>12</v>
      </c>
      <c r="B21" s="2" t="s">
        <v>13</v>
      </c>
      <c r="H21" s="8"/>
      <c r="I21" s="8"/>
      <c r="J21" s="8"/>
    </row>
    <row r="22" spans="1:16" x14ac:dyDescent="0.25">
      <c r="A22" s="11" t="s">
        <v>14</v>
      </c>
      <c r="B22" s="2" t="s">
        <v>15</v>
      </c>
      <c r="H22" s="8"/>
      <c r="I22" s="8"/>
      <c r="J22" s="8"/>
    </row>
    <row r="23" spans="1:16" x14ac:dyDescent="0.25">
      <c r="A23" s="11" t="s">
        <v>16</v>
      </c>
      <c r="B23" s="2" t="s">
        <v>17</v>
      </c>
      <c r="H23" s="8"/>
      <c r="I23" s="8"/>
      <c r="J23" s="8"/>
    </row>
    <row r="24" spans="1:16" x14ac:dyDescent="0.25">
      <c r="A24" s="11" t="s">
        <v>18</v>
      </c>
      <c r="B24" s="2" t="s">
        <v>19</v>
      </c>
      <c r="H24" s="8"/>
      <c r="I24" s="8"/>
      <c r="J24" s="8"/>
    </row>
    <row r="25" spans="1:16" x14ac:dyDescent="0.25">
      <c r="A25" s="11" t="s">
        <v>20</v>
      </c>
      <c r="B25" s="2" t="s">
        <v>21</v>
      </c>
      <c r="H25" s="8"/>
      <c r="I25" s="8"/>
      <c r="J25" s="8"/>
    </row>
    <row r="26" spans="1:16" x14ac:dyDescent="0.25">
      <c r="A26" s="11" t="s">
        <v>22</v>
      </c>
      <c r="B26" s="2" t="s">
        <v>23</v>
      </c>
      <c r="H26" s="8"/>
      <c r="I26" s="8"/>
      <c r="J26" s="8"/>
    </row>
    <row r="27" spans="1:16" x14ac:dyDescent="0.25">
      <c r="A27" s="11" t="s">
        <v>24</v>
      </c>
      <c r="B27" s="2" t="s">
        <v>25</v>
      </c>
      <c r="H27" s="8"/>
      <c r="I27" s="8"/>
      <c r="J27" s="8"/>
    </row>
    <row r="28" spans="1:16" x14ac:dyDescent="0.25">
      <c r="A28" s="11" t="s">
        <v>26</v>
      </c>
      <c r="B28" s="2" t="s">
        <v>27</v>
      </c>
      <c r="H28" s="8"/>
      <c r="I28" s="8"/>
      <c r="J28" s="8"/>
    </row>
    <row r="29" spans="1:16" x14ac:dyDescent="0.25">
      <c r="A29" s="10"/>
      <c r="H29" s="8"/>
      <c r="I29" s="8"/>
      <c r="J29" s="8"/>
    </row>
    <row r="30" spans="1:16" x14ac:dyDescent="0.25">
      <c r="A30" s="12" t="s">
        <v>28</v>
      </c>
      <c r="B30" s="12"/>
      <c r="C30" s="12"/>
      <c r="D30" s="12"/>
      <c r="E30" s="12"/>
      <c r="G30" s="13"/>
      <c r="H30" s="13"/>
      <c r="I30" s="13"/>
      <c r="L30" s="13"/>
      <c r="M30" s="13"/>
      <c r="N30" s="13"/>
      <c r="O30" s="13"/>
      <c r="P30" s="13"/>
    </row>
    <row r="31" spans="1:16" x14ac:dyDescent="0.25">
      <c r="A31" s="2"/>
      <c r="G31" s="13"/>
      <c r="H31" s="13"/>
      <c r="I31" s="13"/>
      <c r="L31" s="13"/>
      <c r="M31" s="13"/>
      <c r="N31" s="13"/>
      <c r="O31" s="13"/>
      <c r="P31" s="13"/>
    </row>
    <row r="32" spans="1:16" x14ac:dyDescent="0.25">
      <c r="A32" s="8" t="s">
        <v>29</v>
      </c>
      <c r="G32" s="13"/>
      <c r="H32" s="13"/>
      <c r="I32" s="13"/>
      <c r="L32" s="13"/>
      <c r="M32" s="13"/>
      <c r="N32" s="13"/>
      <c r="O32" s="13"/>
      <c r="P32" s="13"/>
    </row>
    <row r="33" spans="1:16" ht="14.4" x14ac:dyDescent="0.3">
      <c r="A33" s="14" t="s">
        <v>30</v>
      </c>
      <c r="B33" s="7" t="s">
        <v>31</v>
      </c>
      <c r="G33" s="13"/>
      <c r="H33" s="13"/>
      <c r="I33" s="13"/>
      <c r="L33" s="13"/>
      <c r="M33" s="13"/>
      <c r="N33" s="13"/>
      <c r="O33" s="13"/>
      <c r="P33" s="13"/>
    </row>
    <row r="34" spans="1:16" x14ac:dyDescent="0.25">
      <c r="A34" s="2"/>
      <c r="G34" s="13"/>
      <c r="H34" s="13"/>
      <c r="I34" s="13"/>
      <c r="L34" s="13"/>
      <c r="M34" s="13"/>
      <c r="N34" s="13"/>
      <c r="O34" s="13"/>
      <c r="P34" s="13"/>
    </row>
    <row r="35" spans="1:16" x14ac:dyDescent="0.25">
      <c r="A35" s="8" t="s">
        <v>32</v>
      </c>
      <c r="G35" s="13"/>
      <c r="H35" s="13"/>
      <c r="I35" s="13"/>
      <c r="L35" s="13"/>
      <c r="M35" s="13"/>
      <c r="N35" s="13"/>
      <c r="O35" s="13"/>
      <c r="P35" s="13"/>
    </row>
    <row r="36" spans="1:16" ht="14.4" x14ac:dyDescent="0.3">
      <c r="A36" s="14" t="s">
        <v>33</v>
      </c>
      <c r="B36" s="2" t="s">
        <v>34</v>
      </c>
      <c r="G36" s="13"/>
      <c r="H36" s="13"/>
      <c r="I36" s="13"/>
      <c r="L36" s="13"/>
      <c r="M36" s="13"/>
      <c r="N36" s="13"/>
      <c r="O36" s="13"/>
      <c r="P36" s="13"/>
    </row>
    <row r="37" spans="1:16" x14ac:dyDescent="0.25">
      <c r="A37" s="11"/>
      <c r="G37" s="13"/>
      <c r="H37" s="13"/>
      <c r="I37" s="13"/>
      <c r="L37" s="13"/>
      <c r="M37" s="13"/>
      <c r="N37" s="13"/>
      <c r="O37" s="13"/>
      <c r="P37" s="13"/>
    </row>
    <row r="38" spans="1:16" x14ac:dyDescent="0.25">
      <c r="A38" s="8"/>
      <c r="G38" s="13"/>
      <c r="H38" s="13"/>
      <c r="I38" s="13"/>
      <c r="L38" s="13"/>
      <c r="M38" s="13"/>
      <c r="N38" s="13"/>
      <c r="O38" s="13"/>
      <c r="P38" s="13"/>
    </row>
  </sheetData>
  <mergeCells count="2">
    <mergeCell ref="A1:B1"/>
    <mergeCell ref="A6:B6"/>
  </mergeCells>
  <hyperlinks>
    <hyperlink ref="A9" r:id="rId1"/>
    <hyperlink ref="A21" location="Table1" display="Table1"/>
    <hyperlink ref="A22:A28" location="Table1" display="Table 1"/>
    <hyperlink ref="A22" location="Table2" display="Table2"/>
    <hyperlink ref="A23" location="Table3" display="Table3"/>
    <hyperlink ref="A24" location="Table4" display="Table4"/>
    <hyperlink ref="A25" location="Table5" display="Table5"/>
    <hyperlink ref="A26" location="Table6" display="Table6"/>
    <hyperlink ref="A27" location="Table6a" display="Table6a"/>
    <hyperlink ref="A28" location="Table7" display="Table7"/>
    <hyperlink ref="A33" location="TableA1FormulasHeader" display="TableA1FormulasHeader"/>
    <hyperlink ref="A36" location="TableA2FormulasHeader" display="TableA2FormulasHeader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>
    <pageSetUpPr fitToPage="1"/>
  </sheetPr>
  <dimension ref="A1:AP52"/>
  <sheetViews>
    <sheetView zoomScaleNormal="100" workbookViewId="0">
      <pane xSplit="2" ySplit="6" topLeftCell="C7" activePane="bottomRight" state="frozen"/>
      <selection pane="topRight" activeCell="D1" sqref="D1"/>
      <selection pane="bottomLeft" activeCell="A11" sqref="A11"/>
      <selection pane="bottomRight" sqref="A1:B1"/>
    </sheetView>
  </sheetViews>
  <sheetFormatPr defaultColWidth="0" defaultRowHeight="13.2" x14ac:dyDescent="0.25"/>
  <cols>
    <col min="1" max="1" width="2.6640625" style="2" customWidth="1"/>
    <col min="2" max="2" width="22.88671875" style="2" customWidth="1"/>
    <col min="3" max="3" width="1.109375" style="2" customWidth="1"/>
    <col min="4" max="4" width="12.109375" style="2" bestFit="1" customWidth="1"/>
    <col min="5" max="5" width="9.6640625" style="2" customWidth="1"/>
    <col min="6" max="6" width="17.44140625" style="2" customWidth="1"/>
    <col min="7" max="7" width="15.5546875" style="2" bestFit="1" customWidth="1"/>
    <col min="8" max="8" width="2.6640625" style="2" customWidth="1"/>
    <col min="9" max="9" width="13.6640625" style="2" customWidth="1"/>
    <col min="10" max="10" width="21.6640625" style="2" customWidth="1"/>
    <col min="11" max="11" width="16.33203125" style="2" bestFit="1" customWidth="1"/>
    <col min="12" max="12" width="17.33203125" style="2" customWidth="1"/>
    <col min="13" max="13" width="2.6640625" style="2" customWidth="1"/>
    <col min="14" max="14" width="13.6640625" style="2" bestFit="1" customWidth="1"/>
    <col min="15" max="15" width="10.6640625" style="2" bestFit="1" customWidth="1"/>
    <col min="16" max="16" width="18.33203125" style="2" customWidth="1"/>
    <col min="17" max="17" width="17.6640625" style="2" customWidth="1"/>
    <col min="18" max="18" width="2.6640625" style="2" customWidth="1"/>
    <col min="19" max="19" width="27.88671875" style="2" customWidth="1"/>
    <col min="20" max="20" width="12.88671875" style="2" customWidth="1"/>
    <col min="21" max="21" width="27.88671875" style="2" customWidth="1"/>
    <col min="22" max="22" width="13.33203125" style="2" customWidth="1"/>
    <col min="23" max="27" width="13.33203125" style="2" hidden="1" customWidth="1"/>
    <col min="28" max="42" width="0" style="2" hidden="1" customWidth="1"/>
    <col min="43" max="16384" width="13.33203125" style="2" hidden="1"/>
  </cols>
  <sheetData>
    <row r="1" spans="1:21" s="15" customFormat="1" ht="14.4" x14ac:dyDescent="0.3">
      <c r="A1" s="154" t="s">
        <v>39</v>
      </c>
      <c r="B1" s="154"/>
      <c r="C1" s="6"/>
    </row>
    <row r="2" spans="1:21" x14ac:dyDescent="0.25">
      <c r="A2" s="155" t="s">
        <v>40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0"/>
      <c r="U2" s="10"/>
    </row>
    <row r="4" spans="1:21" ht="17.399999999999999" customHeight="1" x14ac:dyDescent="0.55000000000000004">
      <c r="A4" s="156" t="s">
        <v>41</v>
      </c>
      <c r="B4" s="156"/>
      <c r="C4" s="16"/>
      <c r="D4" s="158" t="s">
        <v>42</v>
      </c>
      <c r="E4" s="158"/>
      <c r="F4" s="158"/>
      <c r="G4" s="158"/>
      <c r="H4" s="17"/>
      <c r="I4" s="158" t="s">
        <v>43</v>
      </c>
      <c r="J4" s="158"/>
      <c r="K4" s="158"/>
      <c r="L4" s="158"/>
      <c r="M4" s="17"/>
      <c r="N4" s="158" t="s">
        <v>44</v>
      </c>
      <c r="O4" s="158"/>
      <c r="P4" s="158"/>
      <c r="Q4" s="158"/>
      <c r="R4" s="158"/>
      <c r="S4" s="158"/>
      <c r="T4" s="18"/>
      <c r="U4" s="18"/>
    </row>
    <row r="5" spans="1:21" ht="18" customHeight="1" x14ac:dyDescent="0.55000000000000004">
      <c r="A5" s="157"/>
      <c r="B5" s="157"/>
      <c r="C5" s="19"/>
      <c r="D5" s="157" t="s">
        <v>45</v>
      </c>
      <c r="E5" s="20" t="s">
        <v>46</v>
      </c>
      <c r="F5" s="157" t="s">
        <v>47</v>
      </c>
      <c r="G5" s="160" t="s">
        <v>48</v>
      </c>
      <c r="H5" s="19"/>
      <c r="I5" s="157" t="s">
        <v>49</v>
      </c>
      <c r="J5" s="20" t="s">
        <v>46</v>
      </c>
      <c r="K5" s="157" t="s">
        <v>47</v>
      </c>
      <c r="L5" s="160" t="s">
        <v>50</v>
      </c>
      <c r="M5" s="19"/>
      <c r="N5" s="157" t="s">
        <v>45</v>
      </c>
      <c r="O5" s="20" t="s">
        <v>46</v>
      </c>
      <c r="P5" s="157" t="s">
        <v>51</v>
      </c>
      <c r="Q5" s="160" t="s">
        <v>52</v>
      </c>
      <c r="R5" s="19"/>
      <c r="S5" s="157" t="s">
        <v>53</v>
      </c>
      <c r="T5" s="19"/>
      <c r="U5" s="19"/>
    </row>
    <row r="6" spans="1:21" ht="30.6" customHeight="1" x14ac:dyDescent="0.55000000000000004">
      <c r="A6" s="157"/>
      <c r="B6" s="157"/>
      <c r="C6" s="19"/>
      <c r="D6" s="157"/>
      <c r="E6" s="20" t="s">
        <v>54</v>
      </c>
      <c r="F6" s="157"/>
      <c r="G6" s="160"/>
      <c r="H6" s="19"/>
      <c r="I6" s="157"/>
      <c r="J6" s="20" t="s">
        <v>55</v>
      </c>
      <c r="K6" s="157"/>
      <c r="L6" s="160"/>
      <c r="M6" s="19"/>
      <c r="N6" s="157"/>
      <c r="O6" s="20" t="s">
        <v>54</v>
      </c>
      <c r="P6" s="157"/>
      <c r="Q6" s="160"/>
      <c r="R6" s="19"/>
      <c r="S6" s="157"/>
      <c r="T6" s="19"/>
      <c r="U6" s="19"/>
    </row>
    <row r="7" spans="1:21" x14ac:dyDescent="0.25">
      <c r="A7" s="8" t="s">
        <v>56</v>
      </c>
      <c r="B7" s="8"/>
      <c r="C7" s="8"/>
      <c r="E7" s="22"/>
      <c r="G7" s="23"/>
      <c r="H7" s="24"/>
      <c r="I7" s="25"/>
      <c r="J7" s="26"/>
      <c r="K7" s="25"/>
      <c r="L7" s="27"/>
      <c r="M7" s="24"/>
      <c r="N7" s="24"/>
      <c r="O7" s="28"/>
      <c r="P7" s="24"/>
      <c r="Q7" s="23"/>
      <c r="R7" s="24"/>
    </row>
    <row r="8" spans="1:21" x14ac:dyDescent="0.25">
      <c r="B8" s="32" t="s">
        <v>35</v>
      </c>
      <c r="C8" s="33"/>
      <c r="D8" s="24">
        <v>55670</v>
      </c>
      <c r="E8" s="28">
        <v>12450</v>
      </c>
      <c r="F8" s="24">
        <v>6150</v>
      </c>
      <c r="G8" s="23">
        <v>61820</v>
      </c>
      <c r="H8" s="24"/>
      <c r="I8" s="25">
        <v>150.19999999999999</v>
      </c>
      <c r="J8" s="26">
        <v>55.7</v>
      </c>
      <c r="K8" s="25">
        <v>73</v>
      </c>
      <c r="L8" s="27">
        <v>223.2</v>
      </c>
      <c r="M8" s="24"/>
      <c r="N8" s="24">
        <v>9855</v>
      </c>
      <c r="O8" s="28">
        <v>1906</v>
      </c>
      <c r="P8" s="24">
        <v>2633</v>
      </c>
      <c r="Q8" s="23">
        <v>12488</v>
      </c>
      <c r="R8" s="24"/>
      <c r="S8" s="24">
        <v>1289</v>
      </c>
      <c r="T8" s="24"/>
      <c r="U8" s="24"/>
    </row>
    <row r="9" spans="1:21" x14ac:dyDescent="0.25">
      <c r="B9" s="32" t="s">
        <v>57</v>
      </c>
      <c r="C9" s="33"/>
      <c r="D9" s="24">
        <v>47050</v>
      </c>
      <c r="E9" s="28">
        <v>11610</v>
      </c>
      <c r="F9" s="24">
        <v>5020</v>
      </c>
      <c r="G9" s="23">
        <v>52060</v>
      </c>
      <c r="H9" s="24"/>
      <c r="I9" s="25">
        <v>142.9</v>
      </c>
      <c r="J9" s="26">
        <v>55.9</v>
      </c>
      <c r="K9" s="25">
        <v>54.2</v>
      </c>
      <c r="L9" s="27">
        <v>197.2</v>
      </c>
      <c r="M9" s="24"/>
      <c r="N9" s="24">
        <v>8624</v>
      </c>
      <c r="O9" s="28">
        <v>1942</v>
      </c>
      <c r="P9" s="24">
        <v>1733</v>
      </c>
      <c r="Q9" s="23">
        <v>10357</v>
      </c>
      <c r="R9" s="24"/>
      <c r="S9" s="24">
        <v>1110</v>
      </c>
      <c r="T9" s="24"/>
      <c r="U9" s="24"/>
    </row>
    <row r="10" spans="1:21" ht="26.4" customHeight="1" x14ac:dyDescent="0.25">
      <c r="A10" s="8" t="s">
        <v>58</v>
      </c>
      <c r="B10" s="8"/>
      <c r="C10" s="8"/>
      <c r="E10" s="22"/>
      <c r="G10" s="23"/>
      <c r="H10" s="24"/>
      <c r="I10" s="25"/>
      <c r="J10" s="26"/>
      <c r="K10" s="25"/>
      <c r="L10" s="27"/>
      <c r="M10" s="24"/>
      <c r="N10" s="24"/>
      <c r="O10" s="28"/>
      <c r="P10" s="24"/>
      <c r="Q10" s="23"/>
      <c r="R10" s="24"/>
    </row>
    <row r="11" spans="1:21" x14ac:dyDescent="0.25">
      <c r="B11" s="32" t="s">
        <v>59</v>
      </c>
      <c r="C11" s="33"/>
      <c r="D11" s="24">
        <v>13220</v>
      </c>
      <c r="E11" s="28">
        <v>2990</v>
      </c>
      <c r="F11" s="24">
        <v>1420</v>
      </c>
      <c r="G11" s="23">
        <v>14650</v>
      </c>
      <c r="H11" s="24"/>
      <c r="I11" s="25">
        <v>31.9</v>
      </c>
      <c r="J11" s="26">
        <v>12.6</v>
      </c>
      <c r="K11" s="25">
        <v>15.4</v>
      </c>
      <c r="L11" s="27">
        <v>47.4</v>
      </c>
      <c r="M11" s="24"/>
      <c r="N11" s="24">
        <v>2257</v>
      </c>
      <c r="O11" s="28">
        <v>430</v>
      </c>
      <c r="P11" s="24">
        <v>522</v>
      </c>
      <c r="Q11" s="23">
        <v>2779</v>
      </c>
      <c r="R11" s="24"/>
      <c r="S11" s="24">
        <v>255</v>
      </c>
      <c r="T11" s="24"/>
      <c r="U11" s="24"/>
    </row>
    <row r="12" spans="1:21" x14ac:dyDescent="0.25">
      <c r="B12" s="32" t="s">
        <v>60</v>
      </c>
      <c r="C12" s="33"/>
      <c r="D12" s="24">
        <v>14840</v>
      </c>
      <c r="E12" s="28">
        <v>3180</v>
      </c>
      <c r="F12" s="24">
        <v>1480</v>
      </c>
      <c r="G12" s="23">
        <v>16330</v>
      </c>
      <c r="H12" s="24"/>
      <c r="I12" s="25">
        <v>41.9</v>
      </c>
      <c r="J12" s="26">
        <v>14.6</v>
      </c>
      <c r="K12" s="25">
        <v>17.7</v>
      </c>
      <c r="L12" s="27">
        <v>59.6</v>
      </c>
      <c r="M12" s="24"/>
      <c r="N12" s="24">
        <v>2686</v>
      </c>
      <c r="O12" s="28">
        <v>497</v>
      </c>
      <c r="P12" s="24">
        <v>692</v>
      </c>
      <c r="Q12" s="23">
        <v>3378</v>
      </c>
      <c r="R12" s="24"/>
      <c r="S12" s="24">
        <v>388</v>
      </c>
      <c r="T12" s="24"/>
      <c r="U12" s="24"/>
    </row>
    <row r="13" spans="1:21" x14ac:dyDescent="0.25">
      <c r="B13" s="32" t="s">
        <v>61</v>
      </c>
      <c r="C13" s="33"/>
      <c r="D13" s="24">
        <v>15760</v>
      </c>
      <c r="E13" s="28">
        <v>3370</v>
      </c>
      <c r="F13" s="24">
        <v>1690</v>
      </c>
      <c r="G13" s="23">
        <v>17440</v>
      </c>
      <c r="H13" s="24"/>
      <c r="I13" s="25">
        <v>44.6</v>
      </c>
      <c r="J13" s="26">
        <v>15.9</v>
      </c>
      <c r="K13" s="25">
        <v>19.600000000000001</v>
      </c>
      <c r="L13" s="27">
        <v>64.2</v>
      </c>
      <c r="M13" s="24"/>
      <c r="N13" s="24">
        <v>2847</v>
      </c>
      <c r="O13" s="28">
        <v>539</v>
      </c>
      <c r="P13" s="24">
        <v>659</v>
      </c>
      <c r="Q13" s="23">
        <v>3506</v>
      </c>
      <c r="R13" s="24"/>
      <c r="S13" s="24">
        <v>319</v>
      </c>
      <c r="T13" s="24"/>
      <c r="U13" s="24"/>
    </row>
    <row r="14" spans="1:21" ht="13.2" customHeight="1" x14ac:dyDescent="0.25">
      <c r="B14" s="32" t="s">
        <v>62</v>
      </c>
      <c r="C14" s="33"/>
      <c r="D14" s="24">
        <v>11860</v>
      </c>
      <c r="E14" s="28">
        <v>2920</v>
      </c>
      <c r="F14" s="24">
        <v>1560</v>
      </c>
      <c r="G14" s="23">
        <v>13410</v>
      </c>
      <c r="H14" s="24"/>
      <c r="I14" s="25">
        <v>31.8</v>
      </c>
      <c r="J14" s="26">
        <v>12.6</v>
      </c>
      <c r="K14" s="25">
        <v>20.3</v>
      </c>
      <c r="L14" s="27">
        <v>52.1</v>
      </c>
      <c r="M14" s="24"/>
      <c r="N14" s="24">
        <v>2064</v>
      </c>
      <c r="O14" s="28">
        <v>439</v>
      </c>
      <c r="P14" s="24">
        <v>761</v>
      </c>
      <c r="Q14" s="23">
        <v>2825</v>
      </c>
      <c r="R14" s="24"/>
      <c r="S14" s="24">
        <v>327</v>
      </c>
      <c r="T14" s="24"/>
      <c r="U14" s="24"/>
    </row>
    <row r="15" spans="1:21" ht="26.4" customHeight="1" x14ac:dyDescent="0.25">
      <c r="B15" s="32" t="s">
        <v>63</v>
      </c>
      <c r="C15" s="33"/>
      <c r="D15" s="24">
        <v>13240</v>
      </c>
      <c r="E15" s="28">
        <v>3180</v>
      </c>
      <c r="F15" s="24">
        <v>1510</v>
      </c>
      <c r="G15" s="23">
        <v>14750</v>
      </c>
      <c r="H15" s="24"/>
      <c r="I15" s="25">
        <v>36.299999999999997</v>
      </c>
      <c r="J15" s="26">
        <v>14.4</v>
      </c>
      <c r="K15" s="25">
        <v>13.9</v>
      </c>
      <c r="L15" s="27">
        <v>50.1</v>
      </c>
      <c r="M15" s="24"/>
      <c r="N15" s="24">
        <v>2397</v>
      </c>
      <c r="O15" s="28">
        <v>506</v>
      </c>
      <c r="P15" s="24">
        <v>375</v>
      </c>
      <c r="Q15" s="23">
        <v>2773</v>
      </c>
      <c r="R15" s="24"/>
      <c r="S15" s="24">
        <v>373</v>
      </c>
      <c r="T15" s="24"/>
      <c r="U15" s="24"/>
    </row>
    <row r="16" spans="1:21" x14ac:dyDescent="0.25">
      <c r="B16" s="32" t="s">
        <v>64</v>
      </c>
      <c r="C16" s="33"/>
      <c r="D16" s="24">
        <v>14910</v>
      </c>
      <c r="E16" s="28">
        <v>3590</v>
      </c>
      <c r="F16" s="24">
        <v>1550</v>
      </c>
      <c r="G16" s="23">
        <v>16460</v>
      </c>
      <c r="H16" s="24"/>
      <c r="I16" s="25">
        <v>45.6</v>
      </c>
      <c r="J16" s="26">
        <v>17.600000000000001</v>
      </c>
      <c r="K16" s="25">
        <v>17</v>
      </c>
      <c r="L16" s="27">
        <v>62.6</v>
      </c>
      <c r="M16" s="24"/>
      <c r="N16" s="24">
        <v>2738</v>
      </c>
      <c r="O16" s="28">
        <v>605</v>
      </c>
      <c r="P16" s="24">
        <v>634</v>
      </c>
      <c r="Q16" s="23">
        <v>3372</v>
      </c>
      <c r="R16" s="24"/>
      <c r="S16" s="24">
        <v>318</v>
      </c>
      <c r="T16" s="24"/>
      <c r="U16" s="24"/>
    </row>
    <row r="17" spans="1:21" x14ac:dyDescent="0.25">
      <c r="B17" s="32" t="s">
        <v>65</v>
      </c>
      <c r="C17" s="33"/>
      <c r="D17" s="24">
        <v>15150</v>
      </c>
      <c r="E17" s="28">
        <v>3730</v>
      </c>
      <c r="F17" s="24">
        <v>1490</v>
      </c>
      <c r="G17" s="23">
        <v>16650</v>
      </c>
      <c r="H17" s="24"/>
      <c r="I17" s="25">
        <v>48.2</v>
      </c>
      <c r="J17" s="26">
        <v>18.5</v>
      </c>
      <c r="K17" s="25">
        <v>19.899999999999999</v>
      </c>
      <c r="L17" s="27">
        <v>68.2</v>
      </c>
      <c r="M17" s="24"/>
      <c r="N17" s="24">
        <v>2814</v>
      </c>
      <c r="O17" s="28">
        <v>642</v>
      </c>
      <c r="P17" s="24">
        <v>624</v>
      </c>
      <c r="Q17" s="23">
        <v>3438</v>
      </c>
      <c r="R17" s="24"/>
      <c r="S17" s="24">
        <v>335</v>
      </c>
      <c r="T17" s="24"/>
      <c r="U17" s="24"/>
    </row>
    <row r="18" spans="1:21" ht="26.4" customHeight="1" x14ac:dyDescent="0.25">
      <c r="A18" s="8" t="s">
        <v>66</v>
      </c>
      <c r="B18" s="8"/>
      <c r="C18" s="8"/>
      <c r="D18" s="24"/>
      <c r="E18" s="28"/>
      <c r="F18" s="24"/>
      <c r="G18" s="23"/>
      <c r="H18" s="24"/>
      <c r="I18" s="25"/>
      <c r="J18" s="26"/>
      <c r="K18" s="25"/>
      <c r="L18" s="27"/>
      <c r="M18" s="24"/>
      <c r="N18" s="24"/>
      <c r="O18" s="28"/>
      <c r="P18" s="24"/>
      <c r="Q18" s="23"/>
      <c r="R18" s="24"/>
    </row>
    <row r="19" spans="1:21" x14ac:dyDescent="0.25">
      <c r="B19" s="35" t="s">
        <v>67</v>
      </c>
      <c r="C19" s="33"/>
      <c r="D19" s="24">
        <v>3890</v>
      </c>
      <c r="E19" s="28">
        <v>930</v>
      </c>
      <c r="F19" s="24">
        <v>490</v>
      </c>
      <c r="G19" s="23">
        <v>4380</v>
      </c>
      <c r="H19" s="24"/>
      <c r="I19" s="25">
        <v>9</v>
      </c>
      <c r="J19" s="26">
        <v>4</v>
      </c>
      <c r="K19" s="25">
        <v>6</v>
      </c>
      <c r="L19" s="27">
        <v>15</v>
      </c>
      <c r="M19" s="24"/>
      <c r="N19" s="24">
        <v>638</v>
      </c>
      <c r="O19" s="28">
        <v>135</v>
      </c>
      <c r="P19" s="24">
        <v>217</v>
      </c>
      <c r="Q19" s="23">
        <v>855</v>
      </c>
      <c r="R19" s="24"/>
      <c r="S19" s="24">
        <v>123</v>
      </c>
      <c r="T19" s="24"/>
      <c r="U19" s="34"/>
    </row>
    <row r="20" spans="1:21" x14ac:dyDescent="0.25">
      <c r="B20" s="35" t="s">
        <v>68</v>
      </c>
      <c r="C20" s="33"/>
      <c r="D20" s="24">
        <v>4350</v>
      </c>
      <c r="E20" s="28">
        <v>980</v>
      </c>
      <c r="F20" s="24">
        <v>460</v>
      </c>
      <c r="G20" s="23">
        <v>4810</v>
      </c>
      <c r="H20" s="24"/>
      <c r="I20" s="25">
        <v>10</v>
      </c>
      <c r="J20" s="26">
        <v>4.0999999999999996</v>
      </c>
      <c r="K20" s="25">
        <v>3.6</v>
      </c>
      <c r="L20" s="27">
        <v>13.6</v>
      </c>
      <c r="M20" s="24"/>
      <c r="N20" s="24">
        <v>722</v>
      </c>
      <c r="O20" s="28">
        <v>140</v>
      </c>
      <c r="P20" s="24">
        <v>124</v>
      </c>
      <c r="Q20" s="23">
        <v>846</v>
      </c>
      <c r="R20" s="24"/>
      <c r="S20" s="24">
        <v>66</v>
      </c>
      <c r="T20" s="24"/>
      <c r="U20" s="34"/>
    </row>
    <row r="21" spans="1:21" x14ac:dyDescent="0.25">
      <c r="B21" s="35" t="s">
        <v>69</v>
      </c>
      <c r="C21" s="33"/>
      <c r="D21" s="24">
        <v>4980</v>
      </c>
      <c r="E21" s="28">
        <v>1080</v>
      </c>
      <c r="F21" s="24">
        <v>480</v>
      </c>
      <c r="G21" s="23">
        <v>5460</v>
      </c>
      <c r="H21" s="24"/>
      <c r="I21" s="25">
        <v>12.9</v>
      </c>
      <c r="J21" s="26">
        <v>4.5</v>
      </c>
      <c r="K21" s="25">
        <v>5.8</v>
      </c>
      <c r="L21" s="27">
        <v>18.8</v>
      </c>
      <c r="M21" s="24"/>
      <c r="N21" s="24">
        <v>897</v>
      </c>
      <c r="O21" s="28">
        <v>154</v>
      </c>
      <c r="P21" s="24">
        <v>180</v>
      </c>
      <c r="Q21" s="23">
        <v>1078</v>
      </c>
      <c r="R21" s="24"/>
      <c r="S21" s="24">
        <v>65</v>
      </c>
      <c r="T21" s="24"/>
      <c r="U21" s="34"/>
    </row>
    <row r="22" spans="1:21" x14ac:dyDescent="0.25">
      <c r="B22" s="35" t="s">
        <v>70</v>
      </c>
      <c r="C22" s="33"/>
      <c r="D22" s="24">
        <v>4850</v>
      </c>
      <c r="E22" s="28">
        <v>1090</v>
      </c>
      <c r="F22" s="24">
        <v>490</v>
      </c>
      <c r="G22" s="23">
        <v>5340</v>
      </c>
      <c r="H22" s="24"/>
      <c r="I22" s="25">
        <v>13.3</v>
      </c>
      <c r="J22" s="26">
        <v>5</v>
      </c>
      <c r="K22" s="25">
        <v>8</v>
      </c>
      <c r="L22" s="27">
        <v>21.3</v>
      </c>
      <c r="M22" s="24"/>
      <c r="N22" s="24">
        <v>862</v>
      </c>
      <c r="O22" s="28">
        <v>171</v>
      </c>
      <c r="P22" s="24">
        <v>332</v>
      </c>
      <c r="Q22" s="23">
        <v>1194</v>
      </c>
      <c r="R22" s="24"/>
      <c r="S22" s="24">
        <v>98</v>
      </c>
      <c r="T22" s="24"/>
      <c r="U22" s="34"/>
    </row>
    <row r="23" spans="1:21" x14ac:dyDescent="0.25">
      <c r="B23" s="35" t="s">
        <v>71</v>
      </c>
      <c r="C23" s="33"/>
      <c r="D23" s="24">
        <v>5460</v>
      </c>
      <c r="E23" s="28">
        <v>1150</v>
      </c>
      <c r="F23" s="24">
        <v>530</v>
      </c>
      <c r="G23" s="23">
        <v>5990</v>
      </c>
      <c r="H23" s="24"/>
      <c r="I23" s="25">
        <v>15.2</v>
      </c>
      <c r="J23" s="26">
        <v>5.2</v>
      </c>
      <c r="K23" s="25">
        <v>3.8</v>
      </c>
      <c r="L23" s="27">
        <v>19</v>
      </c>
      <c r="M23" s="24"/>
      <c r="N23" s="24">
        <v>991</v>
      </c>
      <c r="O23" s="28">
        <v>175</v>
      </c>
      <c r="P23" s="24">
        <v>190</v>
      </c>
      <c r="Q23" s="23">
        <v>1182</v>
      </c>
      <c r="R23" s="24"/>
      <c r="S23" s="24">
        <v>59</v>
      </c>
      <c r="T23" s="24"/>
      <c r="U23" s="34"/>
    </row>
    <row r="24" spans="1:21" x14ac:dyDescent="0.25">
      <c r="B24" s="35" t="s">
        <v>72</v>
      </c>
      <c r="C24" s="33"/>
      <c r="D24" s="24">
        <v>4540</v>
      </c>
      <c r="E24" s="28">
        <v>930</v>
      </c>
      <c r="F24" s="24">
        <v>470</v>
      </c>
      <c r="G24" s="23">
        <v>5000</v>
      </c>
      <c r="H24" s="24"/>
      <c r="I24" s="25">
        <v>13.4</v>
      </c>
      <c r="J24" s="26">
        <v>4.4000000000000004</v>
      </c>
      <c r="K24" s="25">
        <v>5.9</v>
      </c>
      <c r="L24" s="27">
        <v>19.3</v>
      </c>
      <c r="M24" s="24"/>
      <c r="N24" s="24">
        <v>833</v>
      </c>
      <c r="O24" s="28">
        <v>151</v>
      </c>
      <c r="P24" s="24">
        <v>170</v>
      </c>
      <c r="Q24" s="23">
        <v>1003</v>
      </c>
      <c r="R24" s="24"/>
      <c r="S24" s="24">
        <v>231</v>
      </c>
      <c r="T24" s="24"/>
      <c r="U24" s="34"/>
    </row>
    <row r="25" spans="1:21" x14ac:dyDescent="0.25">
      <c r="B25" s="35" t="s">
        <v>73</v>
      </c>
      <c r="C25" s="33"/>
      <c r="D25" s="24">
        <v>5050</v>
      </c>
      <c r="E25" s="28">
        <v>1120</v>
      </c>
      <c r="F25" s="24">
        <v>600</v>
      </c>
      <c r="G25" s="23">
        <v>5650</v>
      </c>
      <c r="H25" s="24"/>
      <c r="I25" s="25">
        <v>14.5</v>
      </c>
      <c r="J25" s="26">
        <v>5.2</v>
      </c>
      <c r="K25" s="25">
        <v>6.6</v>
      </c>
      <c r="L25" s="27">
        <v>21.1</v>
      </c>
      <c r="M25" s="24"/>
      <c r="N25" s="24">
        <v>908</v>
      </c>
      <c r="O25" s="28">
        <v>177</v>
      </c>
      <c r="P25" s="24">
        <v>221</v>
      </c>
      <c r="Q25" s="23">
        <v>1129</v>
      </c>
      <c r="R25" s="24"/>
      <c r="S25" s="24">
        <v>112</v>
      </c>
      <c r="T25" s="24"/>
      <c r="U25" s="34"/>
    </row>
    <row r="26" spans="1:21" x14ac:dyDescent="0.25">
      <c r="B26" s="35" t="s">
        <v>74</v>
      </c>
      <c r="C26" s="33"/>
      <c r="D26" s="24">
        <v>5780</v>
      </c>
      <c r="E26" s="28">
        <v>1230</v>
      </c>
      <c r="F26" s="24">
        <v>550</v>
      </c>
      <c r="G26" s="23">
        <v>6340</v>
      </c>
      <c r="H26" s="24"/>
      <c r="I26" s="25">
        <v>16.7</v>
      </c>
      <c r="J26" s="26">
        <v>5.9</v>
      </c>
      <c r="K26" s="25">
        <v>5.6</v>
      </c>
      <c r="L26" s="27">
        <v>22.2</v>
      </c>
      <c r="M26" s="24"/>
      <c r="N26" s="24">
        <v>1051</v>
      </c>
      <c r="O26" s="28">
        <v>200</v>
      </c>
      <c r="P26" s="24">
        <v>177</v>
      </c>
      <c r="Q26" s="23">
        <v>1228</v>
      </c>
      <c r="R26" s="24"/>
      <c r="S26" s="24">
        <v>113</v>
      </c>
      <c r="T26" s="24"/>
      <c r="U26" s="34"/>
    </row>
    <row r="27" spans="1:21" x14ac:dyDescent="0.25">
      <c r="B27" s="35" t="s">
        <v>75</v>
      </c>
      <c r="C27" s="33"/>
      <c r="D27" s="24">
        <v>4930</v>
      </c>
      <c r="E27" s="28">
        <v>1020</v>
      </c>
      <c r="F27" s="24">
        <v>530</v>
      </c>
      <c r="G27" s="23">
        <v>5460</v>
      </c>
      <c r="H27" s="24"/>
      <c r="I27" s="25">
        <v>13.4</v>
      </c>
      <c r="J27" s="26">
        <v>4.8</v>
      </c>
      <c r="K27" s="25">
        <v>7.4</v>
      </c>
      <c r="L27" s="27">
        <v>20.8</v>
      </c>
      <c r="M27" s="24"/>
      <c r="N27" s="24">
        <v>889</v>
      </c>
      <c r="O27" s="28">
        <v>163</v>
      </c>
      <c r="P27" s="24">
        <v>260</v>
      </c>
      <c r="Q27" s="23">
        <v>1149</v>
      </c>
      <c r="R27" s="24"/>
      <c r="S27" s="24">
        <v>94</v>
      </c>
      <c r="T27" s="24"/>
      <c r="U27" s="34"/>
    </row>
    <row r="28" spans="1:21" x14ac:dyDescent="0.25">
      <c r="B28" s="35" t="s">
        <v>76</v>
      </c>
      <c r="C28" s="33"/>
      <c r="D28" s="24">
        <v>3580</v>
      </c>
      <c r="E28" s="28">
        <v>890</v>
      </c>
      <c r="F28" s="24">
        <v>440</v>
      </c>
      <c r="G28" s="23">
        <v>4020</v>
      </c>
      <c r="H28" s="24"/>
      <c r="I28" s="25">
        <v>10.3</v>
      </c>
      <c r="J28" s="26">
        <v>4</v>
      </c>
      <c r="K28" s="25">
        <v>6.9</v>
      </c>
      <c r="L28" s="27">
        <v>17.2</v>
      </c>
      <c r="M28" s="24"/>
      <c r="N28" s="24">
        <v>637</v>
      </c>
      <c r="O28" s="28">
        <v>138</v>
      </c>
      <c r="P28" s="24">
        <v>209</v>
      </c>
      <c r="Q28" s="23">
        <v>846</v>
      </c>
      <c r="R28" s="24"/>
      <c r="S28" s="24">
        <v>50</v>
      </c>
      <c r="T28" s="24"/>
      <c r="U28" s="34"/>
    </row>
    <row r="29" spans="1:21" x14ac:dyDescent="0.25">
      <c r="B29" s="35" t="s">
        <v>77</v>
      </c>
      <c r="C29" s="33"/>
      <c r="D29" s="24">
        <v>3860</v>
      </c>
      <c r="E29" s="28">
        <v>940</v>
      </c>
      <c r="F29" s="24">
        <v>460</v>
      </c>
      <c r="G29" s="23">
        <v>4320</v>
      </c>
      <c r="H29" s="24"/>
      <c r="I29" s="25">
        <v>9.9</v>
      </c>
      <c r="J29" s="26">
        <v>3.9</v>
      </c>
      <c r="K29" s="25">
        <v>5.4</v>
      </c>
      <c r="L29" s="27">
        <v>15.3</v>
      </c>
      <c r="M29" s="24"/>
      <c r="N29" s="24">
        <v>659</v>
      </c>
      <c r="O29" s="28">
        <v>137</v>
      </c>
      <c r="P29" s="24">
        <v>161</v>
      </c>
      <c r="Q29" s="23">
        <v>819</v>
      </c>
      <c r="R29" s="24"/>
      <c r="S29" s="24">
        <v>127</v>
      </c>
      <c r="T29" s="24"/>
      <c r="U29" s="34"/>
    </row>
    <row r="30" spans="1:21" x14ac:dyDescent="0.25">
      <c r="B30" s="35" t="s">
        <v>78</v>
      </c>
      <c r="C30" s="33"/>
      <c r="D30" s="24">
        <v>4410</v>
      </c>
      <c r="E30" s="28">
        <v>1090</v>
      </c>
      <c r="F30" s="24">
        <v>660</v>
      </c>
      <c r="G30" s="23">
        <v>5070</v>
      </c>
      <c r="H30" s="24"/>
      <c r="I30" s="25">
        <v>11.5</v>
      </c>
      <c r="J30" s="26">
        <v>4.7</v>
      </c>
      <c r="K30" s="25">
        <v>8.1</v>
      </c>
      <c r="L30" s="27">
        <v>19.600000000000001</v>
      </c>
      <c r="M30" s="24"/>
      <c r="N30" s="24">
        <v>769</v>
      </c>
      <c r="O30" s="28">
        <v>165</v>
      </c>
      <c r="P30" s="24">
        <v>391</v>
      </c>
      <c r="Q30" s="23">
        <v>1160</v>
      </c>
      <c r="R30" s="24"/>
      <c r="S30" s="24">
        <v>150</v>
      </c>
      <c r="T30" s="24"/>
      <c r="U30" s="34"/>
    </row>
    <row r="31" spans="1:21" ht="26.4" customHeight="1" x14ac:dyDescent="0.25">
      <c r="B31" s="35" t="s">
        <v>79</v>
      </c>
      <c r="C31" s="33"/>
      <c r="D31" s="24">
        <v>4020</v>
      </c>
      <c r="E31" s="28">
        <v>980</v>
      </c>
      <c r="F31" s="24">
        <v>530</v>
      </c>
      <c r="G31" s="23">
        <v>4550</v>
      </c>
      <c r="H31" s="24"/>
      <c r="I31" s="25">
        <v>10.6</v>
      </c>
      <c r="J31" s="26">
        <v>4.2</v>
      </c>
      <c r="K31" s="25">
        <v>2.9</v>
      </c>
      <c r="L31" s="27">
        <v>13.4</v>
      </c>
      <c r="M31" s="24"/>
      <c r="N31" s="24">
        <v>748</v>
      </c>
      <c r="O31" s="28">
        <v>146</v>
      </c>
      <c r="P31" s="24">
        <v>132</v>
      </c>
      <c r="Q31" s="23">
        <v>880</v>
      </c>
      <c r="R31" s="24"/>
      <c r="S31" s="24">
        <v>63</v>
      </c>
      <c r="T31" s="24"/>
      <c r="U31" s="34"/>
    </row>
    <row r="32" spans="1:21" x14ac:dyDescent="0.25">
      <c r="B32" s="35" t="s">
        <v>80</v>
      </c>
      <c r="C32" s="33"/>
      <c r="D32" s="24">
        <v>4560</v>
      </c>
      <c r="E32" s="28">
        <v>1110</v>
      </c>
      <c r="F32" s="24">
        <v>520</v>
      </c>
      <c r="G32" s="23">
        <v>5080</v>
      </c>
      <c r="H32" s="24"/>
      <c r="I32" s="25">
        <v>12.3</v>
      </c>
      <c r="J32" s="26">
        <v>5</v>
      </c>
      <c r="K32" s="25">
        <v>7.8</v>
      </c>
      <c r="L32" s="27">
        <v>20</v>
      </c>
      <c r="M32" s="24"/>
      <c r="N32" s="24">
        <v>794</v>
      </c>
      <c r="O32" s="28">
        <v>174</v>
      </c>
      <c r="P32" s="24">
        <v>127</v>
      </c>
      <c r="Q32" s="23">
        <v>921</v>
      </c>
      <c r="R32" s="24"/>
      <c r="S32" s="24">
        <v>269</v>
      </c>
      <c r="T32" s="24"/>
      <c r="U32" s="34"/>
    </row>
    <row r="33" spans="1:21" x14ac:dyDescent="0.25">
      <c r="B33" s="35" t="s">
        <v>81</v>
      </c>
      <c r="C33" s="33"/>
      <c r="D33" s="24">
        <v>4660</v>
      </c>
      <c r="E33" s="28">
        <v>1090</v>
      </c>
      <c r="F33" s="24">
        <v>450</v>
      </c>
      <c r="G33" s="23">
        <v>5120</v>
      </c>
      <c r="H33" s="24"/>
      <c r="I33" s="25">
        <v>13.4</v>
      </c>
      <c r="J33" s="26">
        <v>5.3</v>
      </c>
      <c r="K33" s="25">
        <v>3.2</v>
      </c>
      <c r="L33" s="27">
        <v>16.600000000000001</v>
      </c>
      <c r="M33" s="24"/>
      <c r="N33" s="24">
        <v>856</v>
      </c>
      <c r="O33" s="28">
        <v>186</v>
      </c>
      <c r="P33" s="24">
        <v>116</v>
      </c>
      <c r="Q33" s="23">
        <v>971</v>
      </c>
      <c r="R33" s="24"/>
      <c r="S33" s="24">
        <v>41</v>
      </c>
      <c r="T33" s="24"/>
      <c r="U33" s="34"/>
    </row>
    <row r="34" spans="1:21" x14ac:dyDescent="0.25">
      <c r="B34" s="35" t="s">
        <v>82</v>
      </c>
      <c r="C34" s="33"/>
      <c r="D34" s="24">
        <v>5010</v>
      </c>
      <c r="E34" s="28">
        <v>1220</v>
      </c>
      <c r="F34" s="24">
        <v>590</v>
      </c>
      <c r="G34" s="23">
        <v>5600</v>
      </c>
      <c r="H34" s="24"/>
      <c r="I34" s="25">
        <v>14.5</v>
      </c>
      <c r="J34" s="26">
        <v>5.7</v>
      </c>
      <c r="K34" s="25">
        <v>5</v>
      </c>
      <c r="L34" s="27">
        <v>19.5</v>
      </c>
      <c r="M34" s="24"/>
      <c r="N34" s="24">
        <v>917</v>
      </c>
      <c r="O34" s="28">
        <v>198</v>
      </c>
      <c r="P34" s="24">
        <v>193</v>
      </c>
      <c r="Q34" s="23">
        <v>1110</v>
      </c>
      <c r="R34" s="24"/>
      <c r="S34" s="24">
        <v>138</v>
      </c>
      <c r="T34" s="24"/>
      <c r="U34" s="24"/>
    </row>
    <row r="35" spans="1:21" x14ac:dyDescent="0.25">
      <c r="B35" s="35" t="s">
        <v>83</v>
      </c>
      <c r="C35" s="33"/>
      <c r="D35" s="24">
        <v>5260</v>
      </c>
      <c r="E35" s="28">
        <v>1240</v>
      </c>
      <c r="F35" s="24">
        <v>470</v>
      </c>
      <c r="G35" s="23">
        <v>5730</v>
      </c>
      <c r="H35" s="24"/>
      <c r="I35" s="25">
        <v>17.399999999999999</v>
      </c>
      <c r="J35" s="26">
        <v>6.4</v>
      </c>
      <c r="K35" s="25">
        <v>3.7</v>
      </c>
      <c r="L35" s="27">
        <v>21.1</v>
      </c>
      <c r="M35" s="24"/>
      <c r="N35" s="24">
        <v>989</v>
      </c>
      <c r="O35" s="28">
        <v>219</v>
      </c>
      <c r="P35" s="24">
        <v>177</v>
      </c>
      <c r="Q35" s="23">
        <v>1166</v>
      </c>
      <c r="R35" s="24"/>
      <c r="S35" s="24">
        <v>77</v>
      </c>
      <c r="T35" s="24"/>
      <c r="U35" s="24"/>
    </row>
    <row r="36" spans="1:21" x14ac:dyDescent="0.25">
      <c r="B36" s="35" t="s">
        <v>84</v>
      </c>
      <c r="C36" s="33"/>
      <c r="D36" s="24">
        <v>4640</v>
      </c>
      <c r="E36" s="28">
        <v>1140</v>
      </c>
      <c r="F36" s="24">
        <v>490</v>
      </c>
      <c r="G36" s="23">
        <v>5130</v>
      </c>
      <c r="H36" s="24"/>
      <c r="I36" s="25">
        <v>13.7</v>
      </c>
      <c r="J36" s="26">
        <v>5.4</v>
      </c>
      <c r="K36" s="25">
        <v>8.3000000000000007</v>
      </c>
      <c r="L36" s="27">
        <v>22</v>
      </c>
      <c r="M36" s="24"/>
      <c r="N36" s="24">
        <v>833</v>
      </c>
      <c r="O36" s="28">
        <v>189</v>
      </c>
      <c r="P36" s="24">
        <v>263</v>
      </c>
      <c r="Q36" s="23">
        <v>1096</v>
      </c>
      <c r="R36" s="24"/>
      <c r="S36" s="24">
        <v>104</v>
      </c>
      <c r="T36" s="24"/>
      <c r="U36" s="24"/>
    </row>
    <row r="37" spans="1:21" x14ac:dyDescent="0.25">
      <c r="B37" s="35" t="s">
        <v>85</v>
      </c>
      <c r="C37" s="33"/>
      <c r="D37" s="24">
        <v>5060</v>
      </c>
      <c r="E37" s="28">
        <v>1280</v>
      </c>
      <c r="F37" s="24">
        <v>530</v>
      </c>
      <c r="G37" s="23">
        <v>5590</v>
      </c>
      <c r="H37" s="24"/>
      <c r="I37" s="25">
        <v>16.100000000000001</v>
      </c>
      <c r="J37" s="26">
        <v>6.3</v>
      </c>
      <c r="K37" s="25">
        <v>4.4000000000000004</v>
      </c>
      <c r="L37" s="27">
        <v>20.5</v>
      </c>
      <c r="M37" s="24"/>
      <c r="N37" s="24">
        <v>929</v>
      </c>
      <c r="O37" s="28">
        <v>220</v>
      </c>
      <c r="P37" s="24">
        <v>156</v>
      </c>
      <c r="Q37" s="23">
        <v>1085</v>
      </c>
      <c r="R37" s="24"/>
      <c r="S37" s="24">
        <v>126</v>
      </c>
      <c r="T37" s="24"/>
      <c r="U37" s="24"/>
    </row>
    <row r="38" spans="1:21" x14ac:dyDescent="0.25">
      <c r="B38" s="35" t="s">
        <v>86</v>
      </c>
      <c r="C38" s="33"/>
      <c r="D38" s="24">
        <v>5220</v>
      </c>
      <c r="E38" s="28">
        <v>1210</v>
      </c>
      <c r="F38" s="24">
        <v>460</v>
      </c>
      <c r="G38" s="23">
        <v>5680</v>
      </c>
      <c r="H38" s="24"/>
      <c r="I38" s="25">
        <v>17</v>
      </c>
      <c r="J38" s="26">
        <v>6.1</v>
      </c>
      <c r="K38" s="25">
        <v>6.4</v>
      </c>
      <c r="L38" s="27">
        <v>23.4</v>
      </c>
      <c r="M38" s="24"/>
      <c r="N38" s="24">
        <v>984</v>
      </c>
      <c r="O38" s="28">
        <v>212</v>
      </c>
      <c r="P38" s="24">
        <v>233</v>
      </c>
      <c r="Q38" s="23">
        <v>1217</v>
      </c>
      <c r="R38" s="24"/>
      <c r="S38" s="24">
        <v>66</v>
      </c>
      <c r="T38" s="24"/>
      <c r="U38" s="24"/>
    </row>
    <row r="39" spans="1:21" x14ac:dyDescent="0.25">
      <c r="B39" s="35" t="s">
        <v>87</v>
      </c>
      <c r="C39" s="33"/>
      <c r="D39" s="24">
        <v>4880</v>
      </c>
      <c r="E39" s="28">
        <v>1240</v>
      </c>
      <c r="F39" s="24">
        <v>510</v>
      </c>
      <c r="G39" s="23">
        <v>5390</v>
      </c>
      <c r="H39" s="24"/>
      <c r="I39" s="25">
        <v>15.1</v>
      </c>
      <c r="J39" s="26">
        <v>6</v>
      </c>
      <c r="K39" s="25">
        <v>9.1999999999999993</v>
      </c>
      <c r="L39" s="27">
        <v>24.3</v>
      </c>
      <c r="M39" s="24"/>
      <c r="N39" s="24">
        <v>902</v>
      </c>
      <c r="O39" s="28">
        <v>210</v>
      </c>
      <c r="P39" s="24">
        <v>235</v>
      </c>
      <c r="Q39" s="23">
        <v>1136</v>
      </c>
      <c r="R39" s="24"/>
      <c r="S39" s="24">
        <v>143</v>
      </c>
      <c r="T39" s="24"/>
      <c r="U39" s="24"/>
    </row>
    <row r="40" spans="1:21" x14ac:dyDescent="0.25">
      <c r="B40" s="35" t="s">
        <v>88</v>
      </c>
      <c r="C40" s="33"/>
      <c r="D40" s="24">
        <v>3740</v>
      </c>
      <c r="E40" s="28">
        <v>1110</v>
      </c>
      <c r="F40" s="24">
        <v>470</v>
      </c>
      <c r="G40" s="23">
        <v>4210</v>
      </c>
      <c r="H40" s="24"/>
      <c r="I40" s="25">
        <v>12.8</v>
      </c>
      <c r="J40" s="26">
        <v>5.4</v>
      </c>
      <c r="K40" s="25">
        <v>3.4</v>
      </c>
      <c r="L40" s="27">
        <v>16.2</v>
      </c>
      <c r="M40" s="24"/>
      <c r="N40" s="24">
        <v>674</v>
      </c>
      <c r="O40" s="28">
        <v>188</v>
      </c>
      <c r="P40" s="24">
        <v>100</v>
      </c>
      <c r="Q40" s="23">
        <v>774</v>
      </c>
      <c r="R40" s="24"/>
      <c r="S40" s="24">
        <v>84</v>
      </c>
      <c r="T40" s="24"/>
      <c r="U40" s="24"/>
    </row>
    <row r="41" spans="1:21" ht="1.95" customHeight="1" x14ac:dyDescent="0.25">
      <c r="A41" s="36"/>
      <c r="B41" s="36"/>
      <c r="C41" s="36"/>
      <c r="D41" s="37"/>
      <c r="E41" s="37"/>
      <c r="F41" s="37"/>
      <c r="G41" s="38"/>
      <c r="H41" s="37"/>
      <c r="I41" s="39"/>
      <c r="J41" s="40"/>
      <c r="K41" s="39"/>
      <c r="L41" s="38"/>
      <c r="M41" s="37"/>
      <c r="N41" s="37"/>
      <c r="O41" s="37"/>
      <c r="P41" s="37"/>
      <c r="Q41" s="38"/>
      <c r="R41" s="37"/>
      <c r="S41" s="37"/>
      <c r="T41" s="37"/>
      <c r="U41" s="24"/>
    </row>
    <row r="42" spans="1:21" x14ac:dyDescent="0.25">
      <c r="A42" s="41"/>
      <c r="B42" s="41"/>
      <c r="C42" s="41"/>
      <c r="D42" s="24"/>
      <c r="E42" s="24"/>
      <c r="F42" s="24"/>
      <c r="G42" s="24"/>
      <c r="H42" s="24"/>
      <c r="I42" s="25"/>
      <c r="K42" s="25"/>
      <c r="L42" s="25"/>
      <c r="M42" s="24"/>
      <c r="N42" s="24"/>
      <c r="O42" s="24"/>
      <c r="P42" s="24"/>
      <c r="Q42" s="24"/>
      <c r="R42" s="24"/>
      <c r="S42" s="24"/>
      <c r="T42" s="24"/>
      <c r="U42" s="24"/>
    </row>
    <row r="43" spans="1:21" ht="15.6" x14ac:dyDescent="0.25">
      <c r="A43" s="42">
        <v>1</v>
      </c>
      <c r="B43" s="2" t="s">
        <v>89</v>
      </c>
    </row>
    <row r="44" spans="1:21" ht="15.6" x14ac:dyDescent="0.25">
      <c r="A44" s="42">
        <v>2</v>
      </c>
      <c r="B44" s="2" t="s">
        <v>90</v>
      </c>
      <c r="I44" s="25"/>
    </row>
    <row r="45" spans="1:21" ht="39.450000000000003" customHeight="1" x14ac:dyDescent="0.25">
      <c r="A45" s="43">
        <v>3</v>
      </c>
      <c r="B45" s="159" t="s">
        <v>91</v>
      </c>
      <c r="C45" s="159"/>
      <c r="D45" s="159"/>
      <c r="E45" s="159"/>
      <c r="F45" s="159"/>
      <c r="G45" s="159"/>
      <c r="H45" s="159"/>
      <c r="I45" s="159"/>
      <c r="J45" s="159"/>
      <c r="K45" s="159"/>
      <c r="L45" s="159"/>
      <c r="M45" s="159"/>
      <c r="N45" s="159"/>
      <c r="O45" s="159"/>
      <c r="P45" s="159"/>
      <c r="Q45" s="159"/>
      <c r="R45" s="159"/>
      <c r="S45" s="159"/>
      <c r="T45" s="44"/>
      <c r="U45" s="44"/>
    </row>
    <row r="46" spans="1:21" ht="15.6" x14ac:dyDescent="0.25">
      <c r="A46" s="42">
        <v>4</v>
      </c>
      <c r="B46" s="2" t="s">
        <v>92</v>
      </c>
    </row>
    <row r="47" spans="1:21" ht="15.6" x14ac:dyDescent="0.25">
      <c r="A47" s="42">
        <v>5</v>
      </c>
      <c r="B47" s="2" t="s">
        <v>93</v>
      </c>
    </row>
    <row r="48" spans="1:21" ht="15.6" x14ac:dyDescent="0.25">
      <c r="A48" s="42">
        <v>6</v>
      </c>
      <c r="B48" s="2" t="s">
        <v>94</v>
      </c>
    </row>
    <row r="49" spans="1:2" x14ac:dyDescent="0.25">
      <c r="A49" s="7" t="s">
        <v>37</v>
      </c>
      <c r="B49" s="2" t="s">
        <v>95</v>
      </c>
    </row>
    <row r="50" spans="1:2" x14ac:dyDescent="0.25">
      <c r="A50" s="7" t="s">
        <v>38</v>
      </c>
      <c r="B50" s="2" t="s">
        <v>96</v>
      </c>
    </row>
    <row r="52" spans="1:2" x14ac:dyDescent="0.25">
      <c r="B52" s="13"/>
    </row>
  </sheetData>
  <mergeCells count="17">
    <mergeCell ref="B45:S45"/>
    <mergeCell ref="D5:D6"/>
    <mergeCell ref="F5:F6"/>
    <mergeCell ref="G5:G6"/>
    <mergeCell ref="I5:I6"/>
    <mergeCell ref="K5:K6"/>
    <mergeCell ref="L5:L6"/>
    <mergeCell ref="N5:N6"/>
    <mergeCell ref="P5:P6"/>
    <mergeCell ref="Q5:Q6"/>
    <mergeCell ref="A1:B1"/>
    <mergeCell ref="A2:S2"/>
    <mergeCell ref="A4:B6"/>
    <mergeCell ref="D4:G4"/>
    <mergeCell ref="I4:L4"/>
    <mergeCell ref="N4:S4"/>
    <mergeCell ref="S5:S6"/>
  </mergeCells>
  <hyperlinks>
    <hyperlink ref="A1:B1" location="ContentsHead" display="ContentsHead"/>
  </hyperlinks>
  <pageMargins left="0.7" right="0.7" top="0.75" bottom="0.75" header="0.3" footer="0.3"/>
  <pageSetup scale="1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AJ45"/>
  <sheetViews>
    <sheetView zoomScaleNormal="100" workbookViewId="0">
      <pane xSplit="2" ySplit="5" topLeftCell="C6" activePane="bottomRight" state="frozen"/>
      <selection pane="topRight" activeCell="E1" sqref="E1"/>
      <selection pane="bottomLeft" activeCell="A10" sqref="A10"/>
      <selection pane="bottomRight" sqref="A1:B1"/>
    </sheetView>
  </sheetViews>
  <sheetFormatPr defaultColWidth="0" defaultRowHeight="13.2" x14ac:dyDescent="0.25"/>
  <cols>
    <col min="1" max="1" width="2.6640625" style="2" customWidth="1"/>
    <col min="2" max="2" width="24" style="2" customWidth="1"/>
    <col min="3" max="3" width="12.5546875" style="2" customWidth="1"/>
    <col min="4" max="4" width="18.33203125" style="2" customWidth="1"/>
    <col min="5" max="5" width="12.44140625" style="2" customWidth="1"/>
    <col min="6" max="6" width="14.33203125" style="2" customWidth="1"/>
    <col min="7" max="7" width="11.33203125" style="2" bestFit="1" customWidth="1"/>
    <col min="8" max="9" width="14.6640625" style="2" customWidth="1"/>
    <col min="10" max="36" width="0" style="2" hidden="1" customWidth="1"/>
    <col min="37" max="16384" width="14.6640625" style="2" hidden="1"/>
  </cols>
  <sheetData>
    <row r="1" spans="1:7" ht="14.4" x14ac:dyDescent="0.25">
      <c r="A1" s="154" t="s">
        <v>39</v>
      </c>
      <c r="B1" s="154"/>
    </row>
    <row r="2" spans="1:7" x14ac:dyDescent="0.25">
      <c r="A2" s="155" t="s">
        <v>102</v>
      </c>
      <c r="B2" s="155"/>
      <c r="C2" s="155"/>
      <c r="D2" s="155"/>
      <c r="E2" s="155"/>
      <c r="F2" s="155"/>
      <c r="G2" s="155"/>
    </row>
    <row r="4" spans="1:7" ht="33.6" x14ac:dyDescent="0.55000000000000004">
      <c r="A4" s="156" t="s">
        <v>41</v>
      </c>
      <c r="B4" s="156"/>
      <c r="C4" s="156" t="s">
        <v>103</v>
      </c>
      <c r="D4" s="156"/>
      <c r="E4" s="16" t="s">
        <v>104</v>
      </c>
      <c r="F4" s="16" t="s">
        <v>105</v>
      </c>
      <c r="G4" s="50" t="s">
        <v>106</v>
      </c>
    </row>
    <row r="5" spans="1:7" ht="33.6" x14ac:dyDescent="0.55000000000000004">
      <c r="A5" s="157"/>
      <c r="B5" s="157"/>
      <c r="C5" s="19" t="s">
        <v>107</v>
      </c>
      <c r="D5" s="19" t="s">
        <v>108</v>
      </c>
      <c r="E5" s="19" t="s">
        <v>107</v>
      </c>
      <c r="F5" s="19" t="s">
        <v>107</v>
      </c>
      <c r="G5" s="51" t="s">
        <v>107</v>
      </c>
    </row>
    <row r="6" spans="1:7" x14ac:dyDescent="0.25">
      <c r="A6" s="8" t="s">
        <v>56</v>
      </c>
      <c r="B6" s="8"/>
      <c r="C6" s="24"/>
      <c r="D6" s="24"/>
      <c r="E6" s="24"/>
      <c r="F6" s="24"/>
      <c r="G6" s="23"/>
    </row>
    <row r="7" spans="1:7" x14ac:dyDescent="0.25">
      <c r="B7" s="32" t="s">
        <v>35</v>
      </c>
      <c r="C7" s="24">
        <v>56510</v>
      </c>
      <c r="D7" s="24">
        <v>11662</v>
      </c>
      <c r="E7" s="24">
        <v>2620</v>
      </c>
      <c r="F7" s="24">
        <v>2690</v>
      </c>
      <c r="G7" s="23">
        <v>61820</v>
      </c>
    </row>
    <row r="8" spans="1:7" x14ac:dyDescent="0.25">
      <c r="B8" s="32" t="s">
        <v>57</v>
      </c>
      <c r="C8" s="24">
        <v>47630</v>
      </c>
      <c r="D8" s="24">
        <v>9873</v>
      </c>
      <c r="E8" s="24">
        <v>2360</v>
      </c>
      <c r="F8" s="24">
        <v>2080</v>
      </c>
      <c r="G8" s="23">
        <v>52060</v>
      </c>
    </row>
    <row r="9" spans="1:7" ht="25.95" customHeight="1" x14ac:dyDescent="0.25">
      <c r="A9" s="8" t="s">
        <v>58</v>
      </c>
      <c r="B9" s="8"/>
      <c r="C9" s="24"/>
      <c r="D9" s="24"/>
      <c r="E9" s="24"/>
      <c r="F9" s="24"/>
      <c r="G9" s="23"/>
    </row>
    <row r="10" spans="1:7" s="8" customFormat="1" x14ac:dyDescent="0.25">
      <c r="A10" s="2"/>
      <c r="B10" s="32" t="s">
        <v>59</v>
      </c>
      <c r="C10" s="24">
        <v>13300</v>
      </c>
      <c r="D10" s="24">
        <v>2604</v>
      </c>
      <c r="E10" s="24">
        <v>650</v>
      </c>
      <c r="F10" s="24">
        <v>690</v>
      </c>
      <c r="G10" s="23">
        <v>14650</v>
      </c>
    </row>
    <row r="11" spans="1:7" x14ac:dyDescent="0.25">
      <c r="B11" s="32" t="s">
        <v>60</v>
      </c>
      <c r="C11" s="24">
        <v>15020</v>
      </c>
      <c r="D11" s="24">
        <v>3159</v>
      </c>
      <c r="E11" s="24">
        <v>610</v>
      </c>
      <c r="F11" s="24">
        <v>700</v>
      </c>
      <c r="G11" s="23">
        <v>16330</v>
      </c>
    </row>
    <row r="12" spans="1:7" x14ac:dyDescent="0.25">
      <c r="B12" s="32" t="s">
        <v>61</v>
      </c>
      <c r="C12" s="24">
        <v>16020</v>
      </c>
      <c r="D12" s="24">
        <v>3271</v>
      </c>
      <c r="E12" s="24">
        <v>710</v>
      </c>
      <c r="F12" s="24">
        <v>710</v>
      </c>
      <c r="G12" s="23">
        <v>17440</v>
      </c>
    </row>
    <row r="13" spans="1:7" ht="13.2" customHeight="1" x14ac:dyDescent="0.25">
      <c r="B13" s="32" t="s">
        <v>62</v>
      </c>
      <c r="C13" s="24">
        <v>12170</v>
      </c>
      <c r="D13" s="24">
        <v>2627</v>
      </c>
      <c r="E13" s="24">
        <v>650</v>
      </c>
      <c r="F13" s="24">
        <v>590</v>
      </c>
      <c r="G13" s="23">
        <v>13410</v>
      </c>
    </row>
    <row r="14" spans="1:7" ht="26.4" customHeight="1" x14ac:dyDescent="0.25">
      <c r="B14" s="32" t="s">
        <v>63</v>
      </c>
      <c r="C14" s="24">
        <v>13470</v>
      </c>
      <c r="D14" s="24">
        <v>2608</v>
      </c>
      <c r="E14" s="24">
        <v>680</v>
      </c>
      <c r="F14" s="24">
        <v>590</v>
      </c>
      <c r="G14" s="23">
        <v>14750</v>
      </c>
    </row>
    <row r="15" spans="1:7" x14ac:dyDescent="0.25">
      <c r="B15" s="32" t="s">
        <v>64</v>
      </c>
      <c r="C15" s="24">
        <v>15050</v>
      </c>
      <c r="D15" s="24">
        <v>3226</v>
      </c>
      <c r="E15" s="24">
        <v>780</v>
      </c>
      <c r="F15" s="24">
        <v>630</v>
      </c>
      <c r="G15" s="23">
        <v>16460</v>
      </c>
    </row>
    <row r="16" spans="1:7" x14ac:dyDescent="0.25">
      <c r="B16" s="32" t="s">
        <v>65</v>
      </c>
      <c r="C16" s="24">
        <v>15320</v>
      </c>
      <c r="D16" s="24">
        <v>3303</v>
      </c>
      <c r="E16" s="24">
        <v>660</v>
      </c>
      <c r="F16" s="24">
        <v>660</v>
      </c>
      <c r="G16" s="23">
        <v>16650</v>
      </c>
    </row>
    <row r="17" spans="1:7" ht="26.4" customHeight="1" x14ac:dyDescent="0.25">
      <c r="A17" s="8" t="s">
        <v>66</v>
      </c>
      <c r="B17" s="8"/>
      <c r="C17" s="24"/>
      <c r="D17" s="24"/>
      <c r="E17" s="24"/>
      <c r="F17" s="24"/>
      <c r="G17" s="23"/>
    </row>
    <row r="18" spans="1:7" ht="13.2" customHeight="1" x14ac:dyDescent="0.25">
      <c r="B18" s="35" t="s">
        <v>67</v>
      </c>
      <c r="C18" s="24">
        <v>3960</v>
      </c>
      <c r="D18" s="24">
        <v>783</v>
      </c>
      <c r="E18" s="24">
        <v>220</v>
      </c>
      <c r="F18" s="24">
        <v>210</v>
      </c>
      <c r="G18" s="23">
        <v>4380</v>
      </c>
    </row>
    <row r="19" spans="1:7" ht="13.2" customHeight="1" x14ac:dyDescent="0.25">
      <c r="B19" s="35" t="s">
        <v>68</v>
      </c>
      <c r="C19" s="24">
        <v>4380</v>
      </c>
      <c r="D19" s="24">
        <v>803</v>
      </c>
      <c r="E19" s="24">
        <v>200</v>
      </c>
      <c r="F19" s="24">
        <v>230</v>
      </c>
      <c r="G19" s="23">
        <v>4810</v>
      </c>
    </row>
    <row r="20" spans="1:7" ht="13.2" customHeight="1" x14ac:dyDescent="0.25">
      <c r="B20" s="35" t="s">
        <v>69</v>
      </c>
      <c r="C20" s="24">
        <v>4970</v>
      </c>
      <c r="D20" s="24">
        <v>1018</v>
      </c>
      <c r="E20" s="24">
        <v>230</v>
      </c>
      <c r="F20" s="24">
        <v>260</v>
      </c>
      <c r="G20" s="23">
        <v>5460</v>
      </c>
    </row>
    <row r="21" spans="1:7" ht="13.2" customHeight="1" x14ac:dyDescent="0.25">
      <c r="B21" s="35" t="s">
        <v>70</v>
      </c>
      <c r="C21" s="24">
        <v>4920</v>
      </c>
      <c r="D21" s="24">
        <v>1121</v>
      </c>
      <c r="E21" s="24">
        <v>180</v>
      </c>
      <c r="F21" s="24">
        <v>240</v>
      </c>
      <c r="G21" s="23">
        <v>5340</v>
      </c>
    </row>
    <row r="22" spans="1:7" s="8" customFormat="1" ht="13.2" customHeight="1" x14ac:dyDescent="0.25">
      <c r="A22" s="2"/>
      <c r="B22" s="35" t="s">
        <v>71</v>
      </c>
      <c r="C22" s="24">
        <v>5510</v>
      </c>
      <c r="D22" s="24">
        <v>1123</v>
      </c>
      <c r="E22" s="24">
        <v>210</v>
      </c>
      <c r="F22" s="24">
        <v>270</v>
      </c>
      <c r="G22" s="23">
        <v>5990</v>
      </c>
    </row>
    <row r="23" spans="1:7" ht="13.2" customHeight="1" x14ac:dyDescent="0.25">
      <c r="B23" s="35" t="s">
        <v>72</v>
      </c>
      <c r="C23" s="24">
        <v>4600</v>
      </c>
      <c r="D23" s="24">
        <v>915</v>
      </c>
      <c r="E23" s="24">
        <v>210</v>
      </c>
      <c r="F23" s="24">
        <v>190</v>
      </c>
      <c r="G23" s="23">
        <v>5000</v>
      </c>
    </row>
    <row r="24" spans="1:7" ht="13.2" customHeight="1" x14ac:dyDescent="0.25">
      <c r="B24" s="35" t="s">
        <v>73</v>
      </c>
      <c r="C24" s="24">
        <v>5180</v>
      </c>
      <c r="D24" s="24">
        <v>1072</v>
      </c>
      <c r="E24" s="24">
        <v>240</v>
      </c>
      <c r="F24" s="24">
        <v>230</v>
      </c>
      <c r="G24" s="23">
        <v>5650</v>
      </c>
    </row>
    <row r="25" spans="1:7" ht="13.2" customHeight="1" x14ac:dyDescent="0.25">
      <c r="B25" s="35" t="s">
        <v>74</v>
      </c>
      <c r="C25" s="24">
        <v>5840</v>
      </c>
      <c r="D25" s="24">
        <v>1166</v>
      </c>
      <c r="E25" s="24">
        <v>240</v>
      </c>
      <c r="F25" s="24">
        <v>250</v>
      </c>
      <c r="G25" s="23">
        <v>6340</v>
      </c>
    </row>
    <row r="26" spans="1:7" ht="13.2" customHeight="1" x14ac:dyDescent="0.25">
      <c r="B26" s="35" t="s">
        <v>75</v>
      </c>
      <c r="C26" s="24">
        <v>5000</v>
      </c>
      <c r="D26" s="24">
        <v>1033</v>
      </c>
      <c r="E26" s="24">
        <v>230</v>
      </c>
      <c r="F26" s="24">
        <v>230</v>
      </c>
      <c r="G26" s="23">
        <v>5460</v>
      </c>
    </row>
    <row r="27" spans="1:7" ht="13.2" customHeight="1" x14ac:dyDescent="0.25">
      <c r="B27" s="35" t="s">
        <v>76</v>
      </c>
      <c r="C27" s="24">
        <v>3660</v>
      </c>
      <c r="D27" s="24">
        <v>762</v>
      </c>
      <c r="E27" s="24">
        <v>180</v>
      </c>
      <c r="F27" s="24">
        <v>190</v>
      </c>
      <c r="G27" s="23">
        <v>4020</v>
      </c>
    </row>
    <row r="28" spans="1:7" ht="13.2" customHeight="1" x14ac:dyDescent="0.25">
      <c r="B28" s="35" t="s">
        <v>77</v>
      </c>
      <c r="C28" s="24">
        <v>3920</v>
      </c>
      <c r="D28" s="24">
        <v>765</v>
      </c>
      <c r="E28" s="24">
        <v>200</v>
      </c>
      <c r="F28" s="24">
        <v>200</v>
      </c>
      <c r="G28" s="23">
        <v>4320</v>
      </c>
    </row>
    <row r="29" spans="1:7" ht="13.2" customHeight="1" x14ac:dyDescent="0.25">
      <c r="B29" s="35" t="s">
        <v>78</v>
      </c>
      <c r="C29" s="24">
        <v>4580</v>
      </c>
      <c r="D29" s="24">
        <v>1100</v>
      </c>
      <c r="E29" s="24">
        <v>270</v>
      </c>
      <c r="F29" s="24">
        <v>210</v>
      </c>
      <c r="G29" s="23">
        <v>5070</v>
      </c>
    </row>
    <row r="30" spans="1:7" ht="26.4" customHeight="1" x14ac:dyDescent="0.25">
      <c r="B30" s="35" t="s">
        <v>79</v>
      </c>
      <c r="C30" s="24">
        <v>4170</v>
      </c>
      <c r="D30" s="24">
        <v>825</v>
      </c>
      <c r="E30" s="24">
        <v>200</v>
      </c>
      <c r="F30" s="24">
        <v>180</v>
      </c>
      <c r="G30" s="23">
        <v>4550</v>
      </c>
    </row>
    <row r="31" spans="1:7" ht="13.2" customHeight="1" x14ac:dyDescent="0.25">
      <c r="B31" s="35" t="s">
        <v>80</v>
      </c>
      <c r="C31" s="24">
        <v>4600</v>
      </c>
      <c r="D31" s="24">
        <v>857</v>
      </c>
      <c r="E31" s="24">
        <v>280</v>
      </c>
      <c r="F31" s="24">
        <v>210</v>
      </c>
      <c r="G31" s="23">
        <v>5080</v>
      </c>
    </row>
    <row r="32" spans="1:7" ht="13.2" customHeight="1" x14ac:dyDescent="0.25">
      <c r="B32" s="35" t="s">
        <v>81</v>
      </c>
      <c r="C32" s="24">
        <v>4710</v>
      </c>
      <c r="D32" s="24">
        <v>926</v>
      </c>
      <c r="E32" s="24">
        <v>200</v>
      </c>
      <c r="F32" s="24">
        <v>200</v>
      </c>
      <c r="G32" s="23">
        <v>5120</v>
      </c>
    </row>
    <row r="33" spans="1:9" ht="13.2" customHeight="1" x14ac:dyDescent="0.25">
      <c r="B33" s="35" t="s">
        <v>82</v>
      </c>
      <c r="C33" s="24">
        <v>5080</v>
      </c>
      <c r="D33" s="24">
        <v>1059</v>
      </c>
      <c r="E33" s="24">
        <v>290</v>
      </c>
      <c r="F33" s="24">
        <v>230</v>
      </c>
      <c r="G33" s="23">
        <v>5600</v>
      </c>
    </row>
    <row r="34" spans="1:9" ht="13.2" customHeight="1" x14ac:dyDescent="0.25">
      <c r="B34" s="35" t="s">
        <v>83</v>
      </c>
      <c r="C34" s="24">
        <v>5300</v>
      </c>
      <c r="D34" s="24">
        <v>1126</v>
      </c>
      <c r="E34" s="24">
        <v>230</v>
      </c>
      <c r="F34" s="24">
        <v>200</v>
      </c>
      <c r="G34" s="23">
        <v>5730</v>
      </c>
    </row>
    <row r="35" spans="1:9" ht="13.2" customHeight="1" x14ac:dyDescent="0.25">
      <c r="B35" s="35" t="s">
        <v>84</v>
      </c>
      <c r="C35" s="24">
        <v>4670</v>
      </c>
      <c r="D35" s="24">
        <v>1041</v>
      </c>
      <c r="E35" s="24">
        <v>260</v>
      </c>
      <c r="F35" s="24">
        <v>210</v>
      </c>
      <c r="G35" s="23">
        <v>5130</v>
      </c>
    </row>
    <row r="36" spans="1:9" ht="13.2" customHeight="1" x14ac:dyDescent="0.25">
      <c r="B36" s="35" t="s">
        <v>85</v>
      </c>
      <c r="C36" s="24">
        <v>5110</v>
      </c>
      <c r="D36" s="24">
        <v>1031</v>
      </c>
      <c r="E36" s="24">
        <v>230</v>
      </c>
      <c r="F36" s="24">
        <v>240</v>
      </c>
      <c r="G36" s="23">
        <v>5590</v>
      </c>
    </row>
    <row r="37" spans="1:9" ht="13.2" customHeight="1" x14ac:dyDescent="0.25">
      <c r="B37" s="35" t="s">
        <v>86</v>
      </c>
      <c r="C37" s="24">
        <v>5270</v>
      </c>
      <c r="D37" s="24">
        <v>1178</v>
      </c>
      <c r="E37" s="24">
        <v>190</v>
      </c>
      <c r="F37" s="24">
        <v>220</v>
      </c>
      <c r="G37" s="23">
        <v>5680</v>
      </c>
    </row>
    <row r="38" spans="1:9" ht="13.2" customHeight="1" x14ac:dyDescent="0.25">
      <c r="B38" s="35" t="s">
        <v>87</v>
      </c>
      <c r="C38" s="24">
        <v>4940</v>
      </c>
      <c r="D38" s="24">
        <v>1095</v>
      </c>
      <c r="E38" s="24">
        <v>240</v>
      </c>
      <c r="F38" s="24">
        <v>210</v>
      </c>
      <c r="G38" s="23">
        <v>5390</v>
      </c>
    </row>
    <row r="39" spans="1:9" ht="13.2" customHeight="1" x14ac:dyDescent="0.25">
      <c r="B39" s="35" t="s">
        <v>88</v>
      </c>
      <c r="C39" s="24">
        <v>3790</v>
      </c>
      <c r="D39" s="24">
        <v>735</v>
      </c>
      <c r="E39" s="24">
        <v>230</v>
      </c>
      <c r="F39" s="24">
        <v>190</v>
      </c>
      <c r="G39" s="23">
        <v>4210</v>
      </c>
    </row>
    <row r="40" spans="1:9" ht="2.7" customHeight="1" x14ac:dyDescent="0.25">
      <c r="A40" s="36"/>
      <c r="B40" s="36"/>
      <c r="C40" s="36"/>
      <c r="D40" s="37"/>
      <c r="E40" s="37"/>
      <c r="F40" s="37"/>
      <c r="G40" s="38"/>
      <c r="H40" s="24"/>
      <c r="I40" s="25"/>
    </row>
    <row r="41" spans="1:9" x14ac:dyDescent="0.25">
      <c r="A41" s="41"/>
      <c r="B41" s="41"/>
      <c r="C41" s="41"/>
      <c r="D41" s="24"/>
      <c r="E41" s="24"/>
      <c r="F41" s="24"/>
      <c r="G41" s="24"/>
      <c r="H41" s="24"/>
      <c r="I41" s="25"/>
    </row>
    <row r="42" spans="1:9" ht="15.6" x14ac:dyDescent="0.25">
      <c r="A42" s="42">
        <v>1</v>
      </c>
      <c r="B42" s="159" t="s">
        <v>109</v>
      </c>
      <c r="C42" s="159"/>
      <c r="D42" s="159"/>
      <c r="E42" s="159"/>
      <c r="F42" s="159"/>
      <c r="G42" s="159"/>
    </row>
    <row r="43" spans="1:9" ht="27" customHeight="1" x14ac:dyDescent="0.25">
      <c r="A43" s="52">
        <v>2</v>
      </c>
      <c r="B43" s="159" t="s">
        <v>110</v>
      </c>
      <c r="C43" s="159"/>
      <c r="D43" s="159"/>
      <c r="E43" s="159"/>
      <c r="F43" s="159"/>
      <c r="G43" s="159"/>
    </row>
    <row r="44" spans="1:9" ht="25.2" customHeight="1" x14ac:dyDescent="0.25">
      <c r="A44" s="53" t="s">
        <v>36</v>
      </c>
      <c r="B44" s="159" t="s">
        <v>95</v>
      </c>
      <c r="C44" s="159"/>
      <c r="D44" s="159"/>
      <c r="E44" s="159"/>
      <c r="F44" s="159"/>
      <c r="G44" s="159"/>
    </row>
    <row r="45" spans="1:9" x14ac:dyDescent="0.25">
      <c r="A45" s="2" t="s">
        <v>38</v>
      </c>
      <c r="B45" s="2" t="s">
        <v>96</v>
      </c>
    </row>
  </sheetData>
  <mergeCells count="7">
    <mergeCell ref="B43:G43"/>
    <mergeCell ref="B44:G44"/>
    <mergeCell ref="A1:B1"/>
    <mergeCell ref="A2:G2"/>
    <mergeCell ref="A4:B5"/>
    <mergeCell ref="C4:D4"/>
    <mergeCell ref="B42:G42"/>
  </mergeCells>
  <hyperlinks>
    <hyperlink ref="A1:B1" location="ContentsHead" display="ContentsHead"/>
  </hyperlinks>
  <pageMargins left="0.7" right="0.7" top="0.75" bottom="0.75" header="0.3" footer="0.3"/>
  <pageSetup scale="2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AP52"/>
  <sheetViews>
    <sheetView zoomScaleNormal="100" workbookViewId="0">
      <pane xSplit="2" ySplit="5" topLeftCell="C6" activePane="bottomRight" state="frozen"/>
      <selection pane="topRight" activeCell="D1" sqref="D1"/>
      <selection pane="bottomLeft" activeCell="A10" sqref="A10"/>
      <selection pane="bottomRight" sqref="A1:B1"/>
    </sheetView>
  </sheetViews>
  <sheetFormatPr defaultColWidth="0" defaultRowHeight="13.2" x14ac:dyDescent="0.3"/>
  <cols>
    <col min="1" max="1" width="2.6640625" style="15" customWidth="1"/>
    <col min="2" max="2" width="23" style="15" customWidth="1"/>
    <col min="3" max="3" width="12" style="15" bestFit="1" customWidth="1"/>
    <col min="4" max="7" width="8.88671875" style="15" customWidth="1"/>
    <col min="8" max="8" width="6.33203125" style="15" bestFit="1" customWidth="1"/>
    <col min="9" max="9" width="11.44140625" style="15" customWidth="1"/>
    <col min="10" max="10" width="12" style="15" bestFit="1" customWidth="1"/>
    <col min="11" max="13" width="10.6640625" style="15" bestFit="1" customWidth="1"/>
    <col min="14" max="14" width="9.33203125" style="15" customWidth="1"/>
    <col min="15" max="15" width="9.6640625" style="15" bestFit="1" customWidth="1"/>
    <col min="16" max="16" width="13.109375" style="15" customWidth="1"/>
    <col min="17" max="17" width="12.6640625" style="15" bestFit="1" customWidth="1"/>
    <col min="18" max="22" width="9.5546875" style="15" customWidth="1"/>
    <col min="23" max="23" width="13.33203125" style="15" customWidth="1"/>
    <col min="24" max="24" width="10.44140625" style="15" customWidth="1"/>
    <col min="25" max="42" width="0" style="15" hidden="1" customWidth="1"/>
    <col min="43" max="16384" width="10.44140625" style="15" hidden="1"/>
  </cols>
  <sheetData>
    <row r="1" spans="1:24" ht="14.4" x14ac:dyDescent="0.3">
      <c r="A1" s="154" t="s">
        <v>39</v>
      </c>
      <c r="B1" s="154"/>
    </row>
    <row r="2" spans="1:24" s="2" customFormat="1" x14ac:dyDescent="0.25">
      <c r="A2" s="155" t="s">
        <v>116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</row>
    <row r="3" spans="1:24" s="2" customFormat="1" x14ac:dyDescent="0.25"/>
    <row r="4" spans="1:24" s="2" customFormat="1" ht="16.8" x14ac:dyDescent="0.55000000000000004">
      <c r="A4" s="156" t="s">
        <v>41</v>
      </c>
      <c r="B4" s="156"/>
      <c r="C4" s="158" t="s">
        <v>117</v>
      </c>
      <c r="D4" s="158"/>
      <c r="E4" s="158"/>
      <c r="F4" s="158"/>
      <c r="G4" s="158"/>
      <c r="H4" s="158"/>
      <c r="I4" s="158"/>
      <c r="J4" s="158" t="s">
        <v>118</v>
      </c>
      <c r="K4" s="158"/>
      <c r="L4" s="158"/>
      <c r="M4" s="158"/>
      <c r="N4" s="158"/>
      <c r="O4" s="158"/>
      <c r="P4" s="158"/>
      <c r="Q4" s="158" t="s">
        <v>44</v>
      </c>
      <c r="R4" s="158"/>
      <c r="S4" s="158"/>
      <c r="T4" s="158"/>
      <c r="U4" s="158"/>
      <c r="V4" s="158"/>
      <c r="W4" s="158"/>
      <c r="X4" s="18"/>
    </row>
    <row r="5" spans="1:24" s="2" customFormat="1" ht="50.4" customHeight="1" x14ac:dyDescent="0.55000000000000004">
      <c r="A5" s="157"/>
      <c r="B5" s="157"/>
      <c r="C5" s="55" t="s">
        <v>119</v>
      </c>
      <c r="D5" s="19" t="s">
        <v>111</v>
      </c>
      <c r="E5" s="19" t="s">
        <v>112</v>
      </c>
      <c r="F5" s="19" t="s">
        <v>113</v>
      </c>
      <c r="G5" s="19" t="s">
        <v>114</v>
      </c>
      <c r="H5" s="55" t="s">
        <v>120</v>
      </c>
      <c r="I5" s="51" t="s">
        <v>121</v>
      </c>
      <c r="J5" s="55" t="s">
        <v>119</v>
      </c>
      <c r="K5" s="19" t="s">
        <v>111</v>
      </c>
      <c r="L5" s="19" t="s">
        <v>112</v>
      </c>
      <c r="M5" s="19" t="s">
        <v>113</v>
      </c>
      <c r="N5" s="19" t="s">
        <v>114</v>
      </c>
      <c r="O5" s="55" t="s">
        <v>120</v>
      </c>
      <c r="P5" s="51" t="s">
        <v>121</v>
      </c>
      <c r="Q5" s="55" t="s">
        <v>119</v>
      </c>
      <c r="R5" s="19" t="s">
        <v>111</v>
      </c>
      <c r="S5" s="19" t="s">
        <v>112</v>
      </c>
      <c r="T5" s="19" t="s">
        <v>113</v>
      </c>
      <c r="U5" s="19" t="s">
        <v>114</v>
      </c>
      <c r="V5" s="55" t="s">
        <v>120</v>
      </c>
      <c r="W5" s="51" t="s">
        <v>121</v>
      </c>
    </row>
    <row r="6" spans="1:24" s="60" customFormat="1" ht="13.95" customHeight="1" x14ac:dyDescent="0.25">
      <c r="A6" s="8" t="s">
        <v>56</v>
      </c>
      <c r="B6" s="8"/>
      <c r="C6" s="56"/>
      <c r="D6" s="56"/>
      <c r="E6" s="56"/>
      <c r="F6" s="56"/>
      <c r="G6" s="56"/>
      <c r="H6" s="56"/>
      <c r="I6" s="57"/>
      <c r="J6" s="58"/>
      <c r="K6" s="58"/>
      <c r="L6" s="58"/>
      <c r="M6" s="58"/>
      <c r="N6" s="58"/>
      <c r="O6" s="58"/>
      <c r="P6" s="59"/>
      <c r="W6" s="59"/>
    </row>
    <row r="7" spans="1:24" s="60" customFormat="1" x14ac:dyDescent="0.25">
      <c r="A7" s="2"/>
      <c r="B7" s="32" t="s">
        <v>35</v>
      </c>
      <c r="C7" s="61">
        <v>35560</v>
      </c>
      <c r="D7" s="61">
        <v>10160</v>
      </c>
      <c r="E7" s="61">
        <v>7680</v>
      </c>
      <c r="F7" s="61">
        <v>2090</v>
      </c>
      <c r="G7" s="61">
        <v>160</v>
      </c>
      <c r="H7" s="61">
        <v>20</v>
      </c>
      <c r="I7" s="62">
        <v>55670</v>
      </c>
      <c r="J7" s="63">
        <v>28</v>
      </c>
      <c r="K7" s="63">
        <v>21.8</v>
      </c>
      <c r="L7" s="63">
        <v>51.9</v>
      </c>
      <c r="M7" s="63">
        <v>39.700000000000003</v>
      </c>
      <c r="N7" s="63">
        <v>7.7</v>
      </c>
      <c r="O7" s="63">
        <v>1.1000000000000001</v>
      </c>
      <c r="P7" s="64">
        <v>150.19999999999999</v>
      </c>
      <c r="Q7" s="61">
        <v>4063</v>
      </c>
      <c r="R7" s="61">
        <v>2172</v>
      </c>
      <c r="S7" s="61">
        <v>2374</v>
      </c>
      <c r="T7" s="61">
        <v>1042</v>
      </c>
      <c r="U7" s="61">
        <v>144</v>
      </c>
      <c r="V7" s="61">
        <v>60</v>
      </c>
      <c r="W7" s="62">
        <v>9855</v>
      </c>
    </row>
    <row r="8" spans="1:24" s="60" customFormat="1" x14ac:dyDescent="0.25">
      <c r="A8" s="2"/>
      <c r="B8" s="32" t="s">
        <v>57</v>
      </c>
      <c r="C8" s="61">
        <v>28910</v>
      </c>
      <c r="D8" s="61">
        <v>8980</v>
      </c>
      <c r="E8" s="61">
        <v>7080</v>
      </c>
      <c r="F8" s="61">
        <v>1900</v>
      </c>
      <c r="G8" s="61">
        <v>150</v>
      </c>
      <c r="H8" s="61">
        <v>20</v>
      </c>
      <c r="I8" s="62">
        <v>47050</v>
      </c>
      <c r="J8" s="63">
        <v>24.5</v>
      </c>
      <c r="K8" s="63">
        <v>20.6</v>
      </c>
      <c r="L8" s="63">
        <v>49.2</v>
      </c>
      <c r="M8" s="63">
        <v>39.1</v>
      </c>
      <c r="N8" s="63">
        <v>8.3000000000000007</v>
      </c>
      <c r="O8" s="63">
        <v>1.2</v>
      </c>
      <c r="P8" s="64">
        <v>142.9</v>
      </c>
      <c r="Q8" s="61">
        <v>3344</v>
      </c>
      <c r="R8" s="61">
        <v>1916</v>
      </c>
      <c r="S8" s="61">
        <v>2183</v>
      </c>
      <c r="T8" s="61">
        <v>953</v>
      </c>
      <c r="U8" s="61">
        <v>141</v>
      </c>
      <c r="V8" s="61">
        <v>86</v>
      </c>
      <c r="W8" s="62">
        <v>8624</v>
      </c>
    </row>
    <row r="9" spans="1:24" ht="26.4" customHeight="1" x14ac:dyDescent="0.25">
      <c r="A9" s="8" t="s">
        <v>58</v>
      </c>
      <c r="B9" s="8"/>
      <c r="C9" s="61"/>
      <c r="D9" s="61"/>
      <c r="E9" s="61"/>
      <c r="F9" s="61"/>
      <c r="G9" s="61"/>
      <c r="H9" s="61"/>
      <c r="I9" s="62"/>
      <c r="J9" s="63"/>
      <c r="K9" s="63"/>
      <c r="L9" s="63"/>
      <c r="M9" s="63"/>
      <c r="N9" s="63"/>
      <c r="O9" s="63"/>
      <c r="P9" s="64"/>
      <c r="Q9" s="61"/>
      <c r="R9" s="61"/>
      <c r="S9" s="61"/>
      <c r="T9" s="61"/>
      <c r="U9" s="61"/>
      <c r="V9" s="61"/>
      <c r="W9" s="62"/>
    </row>
    <row r="10" spans="1:24" x14ac:dyDescent="0.25">
      <c r="A10" s="2"/>
      <c r="B10" s="32" t="s">
        <v>59</v>
      </c>
      <c r="C10" s="61">
        <v>8730</v>
      </c>
      <c r="D10" s="61">
        <v>2370</v>
      </c>
      <c r="E10" s="61">
        <v>1670</v>
      </c>
      <c r="F10" s="61">
        <v>420</v>
      </c>
      <c r="G10" s="61">
        <v>20</v>
      </c>
      <c r="H10" s="61" t="s">
        <v>101</v>
      </c>
      <c r="I10" s="62">
        <v>13220</v>
      </c>
      <c r="J10" s="63">
        <v>7.1</v>
      </c>
      <c r="K10" s="63">
        <v>5</v>
      </c>
      <c r="L10" s="63">
        <v>11</v>
      </c>
      <c r="M10" s="63">
        <v>7.7</v>
      </c>
      <c r="N10" s="63">
        <v>0.9</v>
      </c>
      <c r="O10" s="63" t="s">
        <v>101</v>
      </c>
      <c r="P10" s="64">
        <v>31.9</v>
      </c>
      <c r="Q10" s="61">
        <v>994</v>
      </c>
      <c r="R10" s="61">
        <v>504</v>
      </c>
      <c r="S10" s="61">
        <v>516</v>
      </c>
      <c r="T10" s="61">
        <v>208</v>
      </c>
      <c r="U10" s="61">
        <v>21</v>
      </c>
      <c r="V10" s="61" t="s">
        <v>101</v>
      </c>
      <c r="W10" s="62">
        <v>2257</v>
      </c>
    </row>
    <row r="11" spans="1:24" s="60" customFormat="1" x14ac:dyDescent="0.25">
      <c r="A11" s="2"/>
      <c r="B11" s="32" t="s">
        <v>60</v>
      </c>
      <c r="C11" s="61">
        <v>9210</v>
      </c>
      <c r="D11" s="61">
        <v>2800</v>
      </c>
      <c r="E11" s="61">
        <v>2160</v>
      </c>
      <c r="F11" s="61">
        <v>630</v>
      </c>
      <c r="G11" s="61">
        <v>40</v>
      </c>
      <c r="H11" s="61" t="s">
        <v>101</v>
      </c>
      <c r="I11" s="62">
        <v>14840</v>
      </c>
      <c r="J11" s="63">
        <v>7</v>
      </c>
      <c r="K11" s="63">
        <v>6</v>
      </c>
      <c r="L11" s="63">
        <v>14.6</v>
      </c>
      <c r="M11" s="63">
        <v>12.1</v>
      </c>
      <c r="N11" s="63">
        <v>2.2000000000000002</v>
      </c>
      <c r="O11" s="63" t="s">
        <v>101</v>
      </c>
      <c r="P11" s="64">
        <v>41.9</v>
      </c>
      <c r="Q11" s="61">
        <v>1059</v>
      </c>
      <c r="R11" s="61">
        <v>597</v>
      </c>
      <c r="S11" s="61">
        <v>670</v>
      </c>
      <c r="T11" s="61">
        <v>318</v>
      </c>
      <c r="U11" s="61">
        <v>39</v>
      </c>
      <c r="V11" s="61" t="s">
        <v>101</v>
      </c>
      <c r="W11" s="62">
        <v>2686</v>
      </c>
    </row>
    <row r="12" spans="1:24" s="60" customFormat="1" x14ac:dyDescent="0.25">
      <c r="A12" s="2"/>
      <c r="B12" s="32" t="s">
        <v>61</v>
      </c>
      <c r="C12" s="61">
        <v>9840</v>
      </c>
      <c r="D12" s="61">
        <v>2960</v>
      </c>
      <c r="E12" s="61">
        <v>2270</v>
      </c>
      <c r="F12" s="61">
        <v>620</v>
      </c>
      <c r="G12" s="61">
        <v>60</v>
      </c>
      <c r="H12" s="61">
        <v>10</v>
      </c>
      <c r="I12" s="62">
        <v>15760</v>
      </c>
      <c r="J12" s="63">
        <v>7.5</v>
      </c>
      <c r="K12" s="63">
        <v>6.2</v>
      </c>
      <c r="L12" s="63">
        <v>15.5</v>
      </c>
      <c r="M12" s="63">
        <v>12</v>
      </c>
      <c r="N12" s="63">
        <v>2.7</v>
      </c>
      <c r="O12" s="63">
        <v>0.7</v>
      </c>
      <c r="P12" s="64">
        <v>44.6</v>
      </c>
      <c r="Q12" s="61">
        <v>1141</v>
      </c>
      <c r="R12" s="61">
        <v>633</v>
      </c>
      <c r="S12" s="61">
        <v>703</v>
      </c>
      <c r="T12" s="61">
        <v>306</v>
      </c>
      <c r="U12" s="61">
        <v>50</v>
      </c>
      <c r="V12" s="61">
        <v>14</v>
      </c>
      <c r="W12" s="62">
        <v>2847</v>
      </c>
    </row>
    <row r="13" spans="1:24" s="60" customFormat="1" ht="13.2" customHeight="1" x14ac:dyDescent="0.25">
      <c r="A13" s="2"/>
      <c r="B13" s="32" t="s">
        <v>62</v>
      </c>
      <c r="C13" s="61">
        <v>7780</v>
      </c>
      <c r="D13" s="61">
        <v>2040</v>
      </c>
      <c r="E13" s="61">
        <v>1570</v>
      </c>
      <c r="F13" s="61">
        <v>420</v>
      </c>
      <c r="G13" s="61">
        <v>40</v>
      </c>
      <c r="H13" s="61" t="s">
        <v>101</v>
      </c>
      <c r="I13" s="62">
        <v>11860</v>
      </c>
      <c r="J13" s="63">
        <v>6.4</v>
      </c>
      <c r="K13" s="63">
        <v>4.5999999999999996</v>
      </c>
      <c r="L13" s="63">
        <v>10.9</v>
      </c>
      <c r="M13" s="63">
        <v>8</v>
      </c>
      <c r="N13" s="63">
        <v>1.9</v>
      </c>
      <c r="O13" s="63" t="s">
        <v>101</v>
      </c>
      <c r="P13" s="64">
        <v>31.8</v>
      </c>
      <c r="Q13" s="61">
        <v>869</v>
      </c>
      <c r="R13" s="61">
        <v>438</v>
      </c>
      <c r="S13" s="61">
        <v>485</v>
      </c>
      <c r="T13" s="61">
        <v>210</v>
      </c>
      <c r="U13" s="61">
        <v>34</v>
      </c>
      <c r="V13" s="61" t="s">
        <v>101</v>
      </c>
      <c r="W13" s="62">
        <v>2064</v>
      </c>
    </row>
    <row r="14" spans="1:24" s="60" customFormat="1" ht="25.2" customHeight="1" x14ac:dyDescent="0.25">
      <c r="A14" s="2"/>
      <c r="B14" s="32" t="s">
        <v>63</v>
      </c>
      <c r="C14" s="61">
        <v>8350</v>
      </c>
      <c r="D14" s="61">
        <v>2440</v>
      </c>
      <c r="E14" s="61">
        <v>1950</v>
      </c>
      <c r="F14" s="61">
        <v>460</v>
      </c>
      <c r="G14" s="61">
        <v>30</v>
      </c>
      <c r="H14" s="61">
        <v>10</v>
      </c>
      <c r="I14" s="62">
        <v>13240</v>
      </c>
      <c r="J14" s="63">
        <v>7</v>
      </c>
      <c r="K14" s="63">
        <v>5.4</v>
      </c>
      <c r="L14" s="63">
        <v>13.1</v>
      </c>
      <c r="M14" s="63">
        <v>8.9</v>
      </c>
      <c r="N14" s="63">
        <v>1.7</v>
      </c>
      <c r="O14" s="63">
        <v>0.3</v>
      </c>
      <c r="P14" s="64">
        <v>36.299999999999997</v>
      </c>
      <c r="Q14" s="61">
        <v>958</v>
      </c>
      <c r="R14" s="61">
        <v>521</v>
      </c>
      <c r="S14" s="61">
        <v>600</v>
      </c>
      <c r="T14" s="61">
        <v>230</v>
      </c>
      <c r="U14" s="61">
        <v>32</v>
      </c>
      <c r="V14" s="61">
        <v>57</v>
      </c>
      <c r="W14" s="62">
        <v>2397</v>
      </c>
    </row>
    <row r="15" spans="1:24" s="60" customFormat="1" ht="13.2" customHeight="1" x14ac:dyDescent="0.25">
      <c r="A15" s="2"/>
      <c r="B15" s="32" t="s">
        <v>64</v>
      </c>
      <c r="C15" s="61">
        <v>9160</v>
      </c>
      <c r="D15" s="61">
        <v>2890</v>
      </c>
      <c r="E15" s="61">
        <v>2190</v>
      </c>
      <c r="F15" s="61">
        <v>630</v>
      </c>
      <c r="G15" s="61">
        <v>50</v>
      </c>
      <c r="H15" s="61" t="s">
        <v>101</v>
      </c>
      <c r="I15" s="62">
        <v>14910</v>
      </c>
      <c r="J15" s="63">
        <v>7.7</v>
      </c>
      <c r="K15" s="63">
        <v>6.6</v>
      </c>
      <c r="L15" s="63">
        <v>15.2</v>
      </c>
      <c r="M15" s="63">
        <v>13.3</v>
      </c>
      <c r="N15" s="63">
        <v>2.5</v>
      </c>
      <c r="O15" s="63" t="s">
        <v>101</v>
      </c>
      <c r="P15" s="64">
        <v>45.6</v>
      </c>
      <c r="Q15" s="61">
        <v>1070</v>
      </c>
      <c r="R15" s="61">
        <v>615</v>
      </c>
      <c r="S15" s="61">
        <v>676</v>
      </c>
      <c r="T15" s="61">
        <v>317</v>
      </c>
      <c r="U15" s="61">
        <v>43</v>
      </c>
      <c r="V15" s="61" t="s">
        <v>101</v>
      </c>
      <c r="W15" s="62">
        <v>2738</v>
      </c>
    </row>
    <row r="16" spans="1:24" s="60" customFormat="1" ht="13.2" customHeight="1" x14ac:dyDescent="0.25">
      <c r="A16" s="2"/>
      <c r="B16" s="32" t="s">
        <v>65</v>
      </c>
      <c r="C16" s="61">
        <v>9050</v>
      </c>
      <c r="D16" s="61">
        <v>2980</v>
      </c>
      <c r="E16" s="61">
        <v>2420</v>
      </c>
      <c r="F16" s="61">
        <v>640</v>
      </c>
      <c r="G16" s="61">
        <v>60</v>
      </c>
      <c r="H16" s="61" t="s">
        <v>101</v>
      </c>
      <c r="I16" s="62">
        <v>15150</v>
      </c>
      <c r="J16" s="63">
        <v>7.6</v>
      </c>
      <c r="K16" s="63">
        <v>6.9</v>
      </c>
      <c r="L16" s="63">
        <v>17</v>
      </c>
      <c r="M16" s="63">
        <v>13.3</v>
      </c>
      <c r="N16" s="63">
        <v>3.1</v>
      </c>
      <c r="O16" s="63" t="s">
        <v>101</v>
      </c>
      <c r="P16" s="64">
        <v>48.2</v>
      </c>
      <c r="Q16" s="61">
        <v>1051</v>
      </c>
      <c r="R16" s="61">
        <v>637</v>
      </c>
      <c r="S16" s="61">
        <v>747</v>
      </c>
      <c r="T16" s="61">
        <v>321</v>
      </c>
      <c r="U16" s="61">
        <v>50</v>
      </c>
      <c r="V16" s="61" t="s">
        <v>101</v>
      </c>
      <c r="W16" s="62">
        <v>2814</v>
      </c>
    </row>
    <row r="17" spans="1:23" s="60" customFormat="1" ht="26.4" customHeight="1" x14ac:dyDescent="0.25">
      <c r="A17" s="8" t="s">
        <v>66</v>
      </c>
      <c r="B17" s="8"/>
      <c r="C17" s="56"/>
      <c r="D17" s="56"/>
      <c r="E17" s="56"/>
      <c r="F17" s="56"/>
      <c r="G17" s="56"/>
      <c r="H17" s="56"/>
      <c r="I17" s="57"/>
      <c r="J17" s="58"/>
      <c r="K17" s="58"/>
      <c r="L17" s="58"/>
      <c r="M17" s="58"/>
      <c r="N17" s="58"/>
      <c r="O17" s="58"/>
      <c r="P17" s="59"/>
      <c r="Q17" s="56"/>
      <c r="R17" s="56"/>
      <c r="S17" s="56"/>
      <c r="T17" s="56"/>
      <c r="U17" s="56"/>
      <c r="V17" s="56"/>
      <c r="W17" s="57"/>
    </row>
    <row r="18" spans="1:23" s="60" customFormat="1" ht="13.2" customHeight="1" x14ac:dyDescent="0.25">
      <c r="A18" s="2"/>
      <c r="B18" s="35" t="s">
        <v>67</v>
      </c>
      <c r="C18" s="61">
        <v>2680</v>
      </c>
      <c r="D18" s="61">
        <v>660</v>
      </c>
      <c r="E18" s="61">
        <v>440</v>
      </c>
      <c r="F18" s="61">
        <v>100</v>
      </c>
      <c r="G18" s="61" t="s">
        <v>101</v>
      </c>
      <c r="H18" s="61" t="s">
        <v>101</v>
      </c>
      <c r="I18" s="62">
        <v>3890</v>
      </c>
      <c r="J18" s="63">
        <v>2.2999999999999998</v>
      </c>
      <c r="K18" s="63">
        <v>1.4</v>
      </c>
      <c r="L18" s="63">
        <v>3</v>
      </c>
      <c r="M18" s="63">
        <v>2</v>
      </c>
      <c r="N18" s="63" t="s">
        <v>101</v>
      </c>
      <c r="O18" s="63" t="s">
        <v>101</v>
      </c>
      <c r="P18" s="64">
        <v>9</v>
      </c>
      <c r="Q18" s="61">
        <v>306</v>
      </c>
      <c r="R18" s="61">
        <v>139</v>
      </c>
      <c r="S18" s="61">
        <v>137</v>
      </c>
      <c r="T18" s="61">
        <v>51</v>
      </c>
      <c r="U18" s="61" t="s">
        <v>101</v>
      </c>
      <c r="V18" s="61" t="s">
        <v>101</v>
      </c>
      <c r="W18" s="62">
        <v>638</v>
      </c>
    </row>
    <row r="19" spans="1:23" ht="13.2" customHeight="1" x14ac:dyDescent="0.25">
      <c r="A19" s="2"/>
      <c r="B19" s="35" t="s">
        <v>68</v>
      </c>
      <c r="C19" s="61">
        <v>2970</v>
      </c>
      <c r="D19" s="61">
        <v>710</v>
      </c>
      <c r="E19" s="61">
        <v>540</v>
      </c>
      <c r="F19" s="61">
        <v>130</v>
      </c>
      <c r="G19" s="61">
        <v>10</v>
      </c>
      <c r="H19" s="61" t="s">
        <v>101</v>
      </c>
      <c r="I19" s="62">
        <v>4350</v>
      </c>
      <c r="J19" s="63">
        <v>2.2999999999999998</v>
      </c>
      <c r="K19" s="63">
        <v>1.5</v>
      </c>
      <c r="L19" s="63">
        <v>3.5</v>
      </c>
      <c r="M19" s="63">
        <v>2.4</v>
      </c>
      <c r="N19" s="63">
        <v>0.3</v>
      </c>
      <c r="O19" s="63" t="s">
        <v>101</v>
      </c>
      <c r="P19" s="64">
        <v>10</v>
      </c>
      <c r="Q19" s="61">
        <v>335</v>
      </c>
      <c r="R19" s="61">
        <v>150</v>
      </c>
      <c r="S19" s="61">
        <v>165</v>
      </c>
      <c r="T19" s="61">
        <v>63</v>
      </c>
      <c r="U19" s="61">
        <v>8</v>
      </c>
      <c r="V19" s="61" t="s">
        <v>101</v>
      </c>
      <c r="W19" s="62">
        <v>722</v>
      </c>
    </row>
    <row r="20" spans="1:23" ht="13.2" customHeight="1" x14ac:dyDescent="0.25">
      <c r="A20" s="2"/>
      <c r="B20" s="35" t="s">
        <v>69</v>
      </c>
      <c r="C20" s="61">
        <v>3080</v>
      </c>
      <c r="D20" s="61">
        <v>1000</v>
      </c>
      <c r="E20" s="61">
        <v>690</v>
      </c>
      <c r="F20" s="61">
        <v>190</v>
      </c>
      <c r="G20" s="61">
        <v>10</v>
      </c>
      <c r="H20" s="61" t="s">
        <v>101</v>
      </c>
      <c r="I20" s="62">
        <v>4980</v>
      </c>
      <c r="J20" s="63">
        <v>2.5</v>
      </c>
      <c r="K20" s="63">
        <v>2</v>
      </c>
      <c r="L20" s="63">
        <v>4.5</v>
      </c>
      <c r="M20" s="63">
        <v>3.3</v>
      </c>
      <c r="N20" s="63">
        <v>0.4</v>
      </c>
      <c r="O20" s="63" t="s">
        <v>101</v>
      </c>
      <c r="P20" s="64">
        <v>12.9</v>
      </c>
      <c r="Q20" s="61">
        <v>353</v>
      </c>
      <c r="R20" s="61">
        <v>214</v>
      </c>
      <c r="S20" s="61">
        <v>214</v>
      </c>
      <c r="T20" s="61">
        <v>94</v>
      </c>
      <c r="U20" s="61">
        <v>9</v>
      </c>
      <c r="V20" s="61" t="s">
        <v>101</v>
      </c>
      <c r="W20" s="62">
        <v>897</v>
      </c>
    </row>
    <row r="21" spans="1:23" ht="13.2" customHeight="1" x14ac:dyDescent="0.25">
      <c r="A21" s="2"/>
      <c r="B21" s="35" t="s">
        <v>70</v>
      </c>
      <c r="C21" s="61">
        <v>3080</v>
      </c>
      <c r="D21" s="61">
        <v>880</v>
      </c>
      <c r="E21" s="61">
        <v>700</v>
      </c>
      <c r="F21" s="61">
        <v>180</v>
      </c>
      <c r="G21" s="61">
        <v>10</v>
      </c>
      <c r="H21" s="61" t="s">
        <v>101</v>
      </c>
      <c r="I21" s="62">
        <v>4850</v>
      </c>
      <c r="J21" s="63">
        <v>2.5</v>
      </c>
      <c r="K21" s="63">
        <v>1.9</v>
      </c>
      <c r="L21" s="63">
        <v>4.8</v>
      </c>
      <c r="M21" s="63">
        <v>3.5</v>
      </c>
      <c r="N21" s="63">
        <v>0.6</v>
      </c>
      <c r="O21" s="63" t="s">
        <v>101</v>
      </c>
      <c r="P21" s="64">
        <v>13.3</v>
      </c>
      <c r="Q21" s="61">
        <v>353</v>
      </c>
      <c r="R21" s="61">
        <v>187</v>
      </c>
      <c r="S21" s="61">
        <v>218</v>
      </c>
      <c r="T21" s="61">
        <v>91</v>
      </c>
      <c r="U21" s="61">
        <v>12</v>
      </c>
      <c r="V21" s="61" t="s">
        <v>101</v>
      </c>
      <c r="W21" s="62">
        <v>862</v>
      </c>
    </row>
    <row r="22" spans="1:23" s="60" customFormat="1" ht="13.2" customHeight="1" x14ac:dyDescent="0.25">
      <c r="A22" s="2"/>
      <c r="B22" s="35" t="s">
        <v>71</v>
      </c>
      <c r="C22" s="61">
        <v>3380</v>
      </c>
      <c r="D22" s="61">
        <v>1030</v>
      </c>
      <c r="E22" s="61">
        <v>780</v>
      </c>
      <c r="F22" s="61">
        <v>250</v>
      </c>
      <c r="G22" s="61">
        <v>10</v>
      </c>
      <c r="H22" s="61" t="s">
        <v>101</v>
      </c>
      <c r="I22" s="62">
        <v>5460</v>
      </c>
      <c r="J22" s="63">
        <v>2.6</v>
      </c>
      <c r="K22" s="63">
        <v>2.2000000000000002</v>
      </c>
      <c r="L22" s="63">
        <v>5.2</v>
      </c>
      <c r="M22" s="63">
        <v>4.8</v>
      </c>
      <c r="N22" s="63">
        <v>0.5</v>
      </c>
      <c r="O22" s="63" t="s">
        <v>101</v>
      </c>
      <c r="P22" s="64">
        <v>15.2</v>
      </c>
      <c r="Q22" s="61">
        <v>393</v>
      </c>
      <c r="R22" s="61">
        <v>221</v>
      </c>
      <c r="S22" s="61">
        <v>243</v>
      </c>
      <c r="T22" s="61">
        <v>124</v>
      </c>
      <c r="U22" s="61">
        <v>10</v>
      </c>
      <c r="V22" s="61" t="s">
        <v>101</v>
      </c>
      <c r="W22" s="62">
        <v>991</v>
      </c>
    </row>
    <row r="23" spans="1:23" ht="13.2" customHeight="1" x14ac:dyDescent="0.25">
      <c r="A23" s="2"/>
      <c r="B23" s="35" t="s">
        <v>72</v>
      </c>
      <c r="C23" s="61">
        <v>2750</v>
      </c>
      <c r="D23" s="61">
        <v>890</v>
      </c>
      <c r="E23" s="61">
        <v>680</v>
      </c>
      <c r="F23" s="61">
        <v>200</v>
      </c>
      <c r="G23" s="61">
        <v>20</v>
      </c>
      <c r="H23" s="61" t="s">
        <v>101</v>
      </c>
      <c r="I23" s="62">
        <v>4540</v>
      </c>
      <c r="J23" s="63">
        <v>2</v>
      </c>
      <c r="K23" s="63">
        <v>1.9</v>
      </c>
      <c r="L23" s="63">
        <v>4.5999999999999996</v>
      </c>
      <c r="M23" s="63">
        <v>3.8</v>
      </c>
      <c r="N23" s="63">
        <v>1.1000000000000001</v>
      </c>
      <c r="O23" s="63" t="s">
        <v>101</v>
      </c>
      <c r="P23" s="64">
        <v>13.4</v>
      </c>
      <c r="Q23" s="61">
        <v>314</v>
      </c>
      <c r="R23" s="61">
        <v>190</v>
      </c>
      <c r="S23" s="61">
        <v>209</v>
      </c>
      <c r="T23" s="61">
        <v>103</v>
      </c>
      <c r="U23" s="61">
        <v>18</v>
      </c>
      <c r="V23" s="61" t="s">
        <v>101</v>
      </c>
      <c r="W23" s="62">
        <v>833</v>
      </c>
    </row>
    <row r="24" spans="1:23" s="2" customFormat="1" ht="13.2" customHeight="1" x14ac:dyDescent="0.25">
      <c r="B24" s="35" t="s">
        <v>73</v>
      </c>
      <c r="C24" s="61">
        <v>3180</v>
      </c>
      <c r="D24" s="61">
        <v>950</v>
      </c>
      <c r="E24" s="61">
        <v>700</v>
      </c>
      <c r="F24" s="61">
        <v>200</v>
      </c>
      <c r="G24" s="61">
        <v>20</v>
      </c>
      <c r="H24" s="61" t="s">
        <v>101</v>
      </c>
      <c r="I24" s="62">
        <v>5050</v>
      </c>
      <c r="J24" s="63">
        <v>2.5</v>
      </c>
      <c r="K24" s="63">
        <v>2.2000000000000002</v>
      </c>
      <c r="L24" s="63">
        <v>4.8</v>
      </c>
      <c r="M24" s="63">
        <v>4</v>
      </c>
      <c r="N24" s="63">
        <v>0.8</v>
      </c>
      <c r="O24" s="63" t="s">
        <v>101</v>
      </c>
      <c r="P24" s="64">
        <v>14.5</v>
      </c>
      <c r="Q24" s="61">
        <v>365</v>
      </c>
      <c r="R24" s="61">
        <v>204</v>
      </c>
      <c r="S24" s="61">
        <v>216</v>
      </c>
      <c r="T24" s="61">
        <v>101</v>
      </c>
      <c r="U24" s="61">
        <v>15</v>
      </c>
      <c r="V24" s="61" t="s">
        <v>101</v>
      </c>
      <c r="W24" s="62">
        <v>908</v>
      </c>
    </row>
    <row r="25" spans="1:23" s="2" customFormat="1" ht="13.2" customHeight="1" x14ac:dyDescent="0.25">
      <c r="B25" s="35" t="s">
        <v>74</v>
      </c>
      <c r="C25" s="61">
        <v>3630</v>
      </c>
      <c r="D25" s="61">
        <v>1040</v>
      </c>
      <c r="E25" s="61">
        <v>860</v>
      </c>
      <c r="F25" s="61">
        <v>220</v>
      </c>
      <c r="G25" s="61">
        <v>30</v>
      </c>
      <c r="H25" s="61" t="s">
        <v>101</v>
      </c>
      <c r="I25" s="62">
        <v>5780</v>
      </c>
      <c r="J25" s="63">
        <v>2.7</v>
      </c>
      <c r="K25" s="63">
        <v>2.1</v>
      </c>
      <c r="L25" s="63">
        <v>5.9</v>
      </c>
      <c r="M25" s="63">
        <v>4.4000000000000004</v>
      </c>
      <c r="N25" s="63">
        <v>1.4</v>
      </c>
      <c r="O25" s="63" t="s">
        <v>101</v>
      </c>
      <c r="P25" s="64">
        <v>16.7</v>
      </c>
      <c r="Q25" s="61">
        <v>422</v>
      </c>
      <c r="R25" s="61">
        <v>222</v>
      </c>
      <c r="S25" s="61">
        <v>265</v>
      </c>
      <c r="T25" s="61">
        <v>111</v>
      </c>
      <c r="U25" s="61">
        <v>26</v>
      </c>
      <c r="V25" s="61" t="s">
        <v>101</v>
      </c>
      <c r="W25" s="62">
        <v>1051</v>
      </c>
    </row>
    <row r="26" spans="1:23" s="2" customFormat="1" ht="13.2" customHeight="1" x14ac:dyDescent="0.25">
      <c r="B26" s="35" t="s">
        <v>75</v>
      </c>
      <c r="C26" s="61">
        <v>3040</v>
      </c>
      <c r="D26" s="61">
        <v>970</v>
      </c>
      <c r="E26" s="61">
        <v>720</v>
      </c>
      <c r="F26" s="61">
        <v>200</v>
      </c>
      <c r="G26" s="61">
        <v>10</v>
      </c>
      <c r="H26" s="61" t="s">
        <v>101</v>
      </c>
      <c r="I26" s="62">
        <v>4930</v>
      </c>
      <c r="J26" s="63">
        <v>2.2999999999999998</v>
      </c>
      <c r="K26" s="63">
        <v>2</v>
      </c>
      <c r="L26" s="63">
        <v>4.8</v>
      </c>
      <c r="M26" s="63">
        <v>3.5</v>
      </c>
      <c r="N26" s="63">
        <v>0.5</v>
      </c>
      <c r="O26" s="63" t="s">
        <v>101</v>
      </c>
      <c r="P26" s="64">
        <v>13.4</v>
      </c>
      <c r="Q26" s="61">
        <v>354</v>
      </c>
      <c r="R26" s="61">
        <v>207</v>
      </c>
      <c r="S26" s="61">
        <v>221</v>
      </c>
      <c r="T26" s="61">
        <v>94</v>
      </c>
      <c r="U26" s="61">
        <v>10</v>
      </c>
      <c r="V26" s="61" t="s">
        <v>101</v>
      </c>
      <c r="W26" s="62">
        <v>889</v>
      </c>
    </row>
    <row r="27" spans="1:23" s="2" customFormat="1" ht="13.2" customHeight="1" x14ac:dyDescent="0.25">
      <c r="B27" s="35" t="s">
        <v>76</v>
      </c>
      <c r="C27" s="61">
        <v>2350</v>
      </c>
      <c r="D27" s="61">
        <v>610</v>
      </c>
      <c r="E27" s="61">
        <v>470</v>
      </c>
      <c r="F27" s="61">
        <v>130</v>
      </c>
      <c r="G27" s="61">
        <v>20</v>
      </c>
      <c r="H27" s="61" t="s">
        <v>101</v>
      </c>
      <c r="I27" s="62">
        <v>3580</v>
      </c>
      <c r="J27" s="63">
        <v>2</v>
      </c>
      <c r="K27" s="63">
        <v>1.4</v>
      </c>
      <c r="L27" s="63">
        <v>3.3</v>
      </c>
      <c r="M27" s="63">
        <v>2.6</v>
      </c>
      <c r="N27" s="63">
        <v>1</v>
      </c>
      <c r="O27" s="63" t="s">
        <v>101</v>
      </c>
      <c r="P27" s="64">
        <v>10.3</v>
      </c>
      <c r="Q27" s="61">
        <v>263</v>
      </c>
      <c r="R27" s="61">
        <v>130</v>
      </c>
      <c r="S27" s="61">
        <v>146</v>
      </c>
      <c r="T27" s="61">
        <v>66</v>
      </c>
      <c r="U27" s="61">
        <v>17</v>
      </c>
      <c r="V27" s="61" t="s">
        <v>101</v>
      </c>
      <c r="W27" s="62">
        <v>637</v>
      </c>
    </row>
    <row r="28" spans="1:23" s="2" customFormat="1" ht="13.2" customHeight="1" x14ac:dyDescent="0.25">
      <c r="B28" s="35" t="s">
        <v>77</v>
      </c>
      <c r="C28" s="61">
        <v>2570</v>
      </c>
      <c r="D28" s="61">
        <v>660</v>
      </c>
      <c r="E28" s="61">
        <v>500</v>
      </c>
      <c r="F28" s="61">
        <v>130</v>
      </c>
      <c r="G28" s="61">
        <v>10</v>
      </c>
      <c r="H28" s="61" t="s">
        <v>101</v>
      </c>
      <c r="I28" s="62">
        <v>3860</v>
      </c>
      <c r="J28" s="63">
        <v>2.1</v>
      </c>
      <c r="K28" s="63">
        <v>1.5</v>
      </c>
      <c r="L28" s="63">
        <v>3.3</v>
      </c>
      <c r="M28" s="63">
        <v>2.6</v>
      </c>
      <c r="N28" s="63">
        <v>0.4</v>
      </c>
      <c r="O28" s="63" t="s">
        <v>101</v>
      </c>
      <c r="P28" s="64">
        <v>9.9</v>
      </c>
      <c r="Q28" s="61">
        <v>288</v>
      </c>
      <c r="R28" s="61">
        <v>142</v>
      </c>
      <c r="S28" s="61">
        <v>152</v>
      </c>
      <c r="T28" s="61">
        <v>67</v>
      </c>
      <c r="U28" s="61">
        <v>9</v>
      </c>
      <c r="V28" s="61" t="s">
        <v>101</v>
      </c>
      <c r="W28" s="62">
        <v>659</v>
      </c>
    </row>
    <row r="29" spans="1:23" s="2" customFormat="1" ht="13.2" customHeight="1" x14ac:dyDescent="0.25">
      <c r="B29" s="35" t="s">
        <v>78</v>
      </c>
      <c r="C29" s="61">
        <v>2860</v>
      </c>
      <c r="D29" s="61">
        <v>780</v>
      </c>
      <c r="E29" s="61">
        <v>600</v>
      </c>
      <c r="F29" s="61">
        <v>160</v>
      </c>
      <c r="G29" s="61">
        <v>10</v>
      </c>
      <c r="H29" s="61" t="s">
        <v>101</v>
      </c>
      <c r="I29" s="62">
        <v>4410</v>
      </c>
      <c r="J29" s="63">
        <v>2.2999999999999998</v>
      </c>
      <c r="K29" s="63">
        <v>1.7</v>
      </c>
      <c r="L29" s="63">
        <v>4.3</v>
      </c>
      <c r="M29" s="63">
        <v>2.8</v>
      </c>
      <c r="N29" s="63">
        <v>0.4</v>
      </c>
      <c r="O29" s="63" t="s">
        <v>101</v>
      </c>
      <c r="P29" s="64">
        <v>11.5</v>
      </c>
      <c r="Q29" s="61">
        <v>317</v>
      </c>
      <c r="R29" s="61">
        <v>166</v>
      </c>
      <c r="S29" s="61">
        <v>186</v>
      </c>
      <c r="T29" s="61">
        <v>77</v>
      </c>
      <c r="U29" s="61">
        <v>7</v>
      </c>
      <c r="V29" s="61" t="s">
        <v>101</v>
      </c>
      <c r="W29" s="62">
        <v>769</v>
      </c>
    </row>
    <row r="30" spans="1:23" s="2" customFormat="1" ht="26.4" customHeight="1" x14ac:dyDescent="0.25">
      <c r="B30" s="35" t="s">
        <v>79</v>
      </c>
      <c r="C30" s="61">
        <v>2580</v>
      </c>
      <c r="D30" s="61">
        <v>720</v>
      </c>
      <c r="E30" s="61">
        <v>560</v>
      </c>
      <c r="F30" s="61">
        <v>150</v>
      </c>
      <c r="G30" s="61">
        <v>10</v>
      </c>
      <c r="H30" s="61">
        <v>10</v>
      </c>
      <c r="I30" s="62">
        <v>4020</v>
      </c>
      <c r="J30" s="63">
        <v>2.2000000000000002</v>
      </c>
      <c r="K30" s="63">
        <v>1.5</v>
      </c>
      <c r="L30" s="63">
        <v>3.7</v>
      </c>
      <c r="M30" s="63">
        <v>2.8</v>
      </c>
      <c r="N30" s="63">
        <v>0.2</v>
      </c>
      <c r="O30" s="63" t="s">
        <v>101</v>
      </c>
      <c r="P30" s="64">
        <v>10.6</v>
      </c>
      <c r="Q30" s="61">
        <v>293</v>
      </c>
      <c r="R30" s="61">
        <v>151</v>
      </c>
      <c r="S30" s="61">
        <v>171</v>
      </c>
      <c r="T30" s="61">
        <v>75</v>
      </c>
      <c r="U30" s="61">
        <v>7</v>
      </c>
      <c r="V30" s="61">
        <v>51</v>
      </c>
      <c r="W30" s="62">
        <v>748</v>
      </c>
    </row>
    <row r="31" spans="1:23" s="2" customFormat="1" ht="13.2" customHeight="1" x14ac:dyDescent="0.25">
      <c r="B31" s="35" t="s">
        <v>80</v>
      </c>
      <c r="C31" s="61">
        <v>2950</v>
      </c>
      <c r="D31" s="61">
        <v>820</v>
      </c>
      <c r="E31" s="61">
        <v>640</v>
      </c>
      <c r="F31" s="61">
        <v>140</v>
      </c>
      <c r="G31" s="61">
        <v>20</v>
      </c>
      <c r="H31" s="61" t="s">
        <v>101</v>
      </c>
      <c r="I31" s="62">
        <v>4560</v>
      </c>
      <c r="J31" s="63">
        <v>2.5</v>
      </c>
      <c r="K31" s="63">
        <v>1.7</v>
      </c>
      <c r="L31" s="63">
        <v>4.4000000000000004</v>
      </c>
      <c r="M31" s="63">
        <v>2.8</v>
      </c>
      <c r="N31" s="63">
        <v>0.9</v>
      </c>
      <c r="O31" s="63" t="s">
        <v>101</v>
      </c>
      <c r="P31" s="64">
        <v>12.3</v>
      </c>
      <c r="Q31" s="61">
        <v>336</v>
      </c>
      <c r="R31" s="61">
        <v>174</v>
      </c>
      <c r="S31" s="61">
        <v>197</v>
      </c>
      <c r="T31" s="61">
        <v>70</v>
      </c>
      <c r="U31" s="61">
        <v>15</v>
      </c>
      <c r="V31" s="61" t="s">
        <v>101</v>
      </c>
      <c r="W31" s="62">
        <v>794</v>
      </c>
    </row>
    <row r="32" spans="1:23" s="2" customFormat="1" ht="13.2" customHeight="1" x14ac:dyDescent="0.25">
      <c r="B32" s="35" t="s">
        <v>81</v>
      </c>
      <c r="C32" s="61">
        <v>2820</v>
      </c>
      <c r="D32" s="61">
        <v>910</v>
      </c>
      <c r="E32" s="61">
        <v>760</v>
      </c>
      <c r="F32" s="61">
        <v>170</v>
      </c>
      <c r="G32" s="61">
        <v>10</v>
      </c>
      <c r="H32" s="61" t="s">
        <v>101</v>
      </c>
      <c r="I32" s="62">
        <v>4660</v>
      </c>
      <c r="J32" s="63">
        <v>2.2000000000000002</v>
      </c>
      <c r="K32" s="63">
        <v>2.1</v>
      </c>
      <c r="L32" s="63">
        <v>5</v>
      </c>
      <c r="M32" s="63">
        <v>3.3</v>
      </c>
      <c r="N32" s="63">
        <v>0.6</v>
      </c>
      <c r="O32" s="63" t="s">
        <v>101</v>
      </c>
      <c r="P32" s="64">
        <v>13.4</v>
      </c>
      <c r="Q32" s="61">
        <v>329</v>
      </c>
      <c r="R32" s="61">
        <v>195</v>
      </c>
      <c r="S32" s="61">
        <v>232</v>
      </c>
      <c r="T32" s="61">
        <v>85</v>
      </c>
      <c r="U32" s="61">
        <v>10</v>
      </c>
      <c r="V32" s="61" t="s">
        <v>101</v>
      </c>
      <c r="W32" s="62">
        <v>856</v>
      </c>
    </row>
    <row r="33" spans="1:24" s="2" customFormat="1" ht="13.2" customHeight="1" x14ac:dyDescent="0.25">
      <c r="B33" s="35" t="s">
        <v>82</v>
      </c>
      <c r="C33" s="61">
        <v>3100</v>
      </c>
      <c r="D33" s="61">
        <v>970</v>
      </c>
      <c r="E33" s="61">
        <v>720</v>
      </c>
      <c r="F33" s="61">
        <v>200</v>
      </c>
      <c r="G33" s="61">
        <v>10</v>
      </c>
      <c r="H33" s="61" t="s">
        <v>101</v>
      </c>
      <c r="I33" s="62">
        <v>5010</v>
      </c>
      <c r="J33" s="63">
        <v>2.6</v>
      </c>
      <c r="K33" s="63">
        <v>2.2000000000000002</v>
      </c>
      <c r="L33" s="63">
        <v>5</v>
      </c>
      <c r="M33" s="63">
        <v>4.0999999999999996</v>
      </c>
      <c r="N33" s="63">
        <v>0.5</v>
      </c>
      <c r="O33" s="63" t="s">
        <v>101</v>
      </c>
      <c r="P33" s="64">
        <v>14.5</v>
      </c>
      <c r="Q33" s="61">
        <v>360</v>
      </c>
      <c r="R33" s="61">
        <v>207</v>
      </c>
      <c r="S33" s="61">
        <v>223</v>
      </c>
      <c r="T33" s="61">
        <v>102</v>
      </c>
      <c r="U33" s="61">
        <v>10</v>
      </c>
      <c r="V33" s="61" t="s">
        <v>101</v>
      </c>
      <c r="W33" s="62">
        <v>917</v>
      </c>
    </row>
    <row r="34" spans="1:24" s="2" customFormat="1" ht="13.2" customHeight="1" x14ac:dyDescent="0.25">
      <c r="B34" s="35" t="s">
        <v>83</v>
      </c>
      <c r="C34" s="61">
        <v>3150</v>
      </c>
      <c r="D34" s="61">
        <v>1040</v>
      </c>
      <c r="E34" s="61">
        <v>810</v>
      </c>
      <c r="F34" s="61">
        <v>240</v>
      </c>
      <c r="G34" s="61">
        <v>20</v>
      </c>
      <c r="H34" s="61" t="s">
        <v>101</v>
      </c>
      <c r="I34" s="62">
        <v>5260</v>
      </c>
      <c r="J34" s="63">
        <v>2.7</v>
      </c>
      <c r="K34" s="63">
        <v>2.4</v>
      </c>
      <c r="L34" s="63">
        <v>5.6</v>
      </c>
      <c r="M34" s="63">
        <v>5.2</v>
      </c>
      <c r="N34" s="63">
        <v>1.2</v>
      </c>
      <c r="O34" s="63" t="s">
        <v>101</v>
      </c>
      <c r="P34" s="64">
        <v>17.399999999999999</v>
      </c>
      <c r="Q34" s="61">
        <v>373</v>
      </c>
      <c r="R34" s="61">
        <v>222</v>
      </c>
      <c r="S34" s="61">
        <v>251</v>
      </c>
      <c r="T34" s="61">
        <v>122</v>
      </c>
      <c r="U34" s="61">
        <v>19</v>
      </c>
      <c r="V34" s="61" t="s">
        <v>101</v>
      </c>
      <c r="W34" s="62">
        <v>989</v>
      </c>
    </row>
    <row r="35" spans="1:24" s="2" customFormat="1" ht="13.2" customHeight="1" x14ac:dyDescent="0.25">
      <c r="B35" s="35" t="s">
        <v>84</v>
      </c>
      <c r="C35" s="61">
        <v>2910</v>
      </c>
      <c r="D35" s="61">
        <v>880</v>
      </c>
      <c r="E35" s="61">
        <v>650</v>
      </c>
      <c r="F35" s="61">
        <v>180</v>
      </c>
      <c r="G35" s="61">
        <v>20</v>
      </c>
      <c r="H35" s="61" t="s">
        <v>101</v>
      </c>
      <c r="I35" s="62">
        <v>4640</v>
      </c>
      <c r="J35" s="63">
        <v>2.4</v>
      </c>
      <c r="K35" s="63">
        <v>2.1</v>
      </c>
      <c r="L35" s="63">
        <v>4.5</v>
      </c>
      <c r="M35" s="63">
        <v>4</v>
      </c>
      <c r="N35" s="63">
        <v>0.8</v>
      </c>
      <c r="O35" s="63" t="s">
        <v>101</v>
      </c>
      <c r="P35" s="64">
        <v>13.7</v>
      </c>
      <c r="Q35" s="61">
        <v>337</v>
      </c>
      <c r="R35" s="61">
        <v>186</v>
      </c>
      <c r="S35" s="61">
        <v>202</v>
      </c>
      <c r="T35" s="61">
        <v>93</v>
      </c>
      <c r="U35" s="61">
        <v>14</v>
      </c>
      <c r="V35" s="61" t="s">
        <v>101</v>
      </c>
      <c r="W35" s="62">
        <v>833</v>
      </c>
    </row>
    <row r="36" spans="1:24" s="2" customFormat="1" ht="13.2" customHeight="1" x14ac:dyDescent="0.25">
      <c r="B36" s="35" t="s">
        <v>85</v>
      </c>
      <c r="C36" s="61">
        <v>3070</v>
      </c>
      <c r="D36" s="61">
        <v>970</v>
      </c>
      <c r="E36" s="61">
        <v>790</v>
      </c>
      <c r="F36" s="61">
        <v>210</v>
      </c>
      <c r="G36" s="61">
        <v>20</v>
      </c>
      <c r="H36" s="61" t="s">
        <v>101</v>
      </c>
      <c r="I36" s="62">
        <v>5060</v>
      </c>
      <c r="J36" s="63">
        <v>2.6</v>
      </c>
      <c r="K36" s="63">
        <v>2.2999999999999998</v>
      </c>
      <c r="L36" s="63">
        <v>5.5</v>
      </c>
      <c r="M36" s="63">
        <v>4.3</v>
      </c>
      <c r="N36" s="63">
        <v>1.3</v>
      </c>
      <c r="O36" s="63" t="s">
        <v>101</v>
      </c>
      <c r="P36" s="64">
        <v>16.100000000000001</v>
      </c>
      <c r="Q36" s="61">
        <v>354</v>
      </c>
      <c r="R36" s="61">
        <v>206</v>
      </c>
      <c r="S36" s="61">
        <v>241</v>
      </c>
      <c r="T36" s="61">
        <v>104</v>
      </c>
      <c r="U36" s="61">
        <v>22</v>
      </c>
      <c r="V36" s="61" t="s">
        <v>101</v>
      </c>
      <c r="W36" s="62">
        <v>929</v>
      </c>
    </row>
    <row r="37" spans="1:24" s="2" customFormat="1" ht="13.2" customHeight="1" x14ac:dyDescent="0.25">
      <c r="B37" s="35" t="s">
        <v>86</v>
      </c>
      <c r="C37" s="61">
        <v>3040</v>
      </c>
      <c r="D37" s="61">
        <v>1070</v>
      </c>
      <c r="E37" s="61">
        <v>860</v>
      </c>
      <c r="F37" s="61">
        <v>230</v>
      </c>
      <c r="G37" s="61">
        <v>20</v>
      </c>
      <c r="H37" s="61" t="s">
        <v>101</v>
      </c>
      <c r="I37" s="62">
        <v>5220</v>
      </c>
      <c r="J37" s="63">
        <v>2.5</v>
      </c>
      <c r="K37" s="63">
        <v>2.4</v>
      </c>
      <c r="L37" s="63">
        <v>6</v>
      </c>
      <c r="M37" s="63">
        <v>4.7</v>
      </c>
      <c r="N37" s="63">
        <v>1.1000000000000001</v>
      </c>
      <c r="O37" s="63" t="s">
        <v>101</v>
      </c>
      <c r="P37" s="64">
        <v>17</v>
      </c>
      <c r="Q37" s="61">
        <v>354</v>
      </c>
      <c r="R37" s="61">
        <v>230</v>
      </c>
      <c r="S37" s="61">
        <v>265</v>
      </c>
      <c r="T37" s="61">
        <v>116</v>
      </c>
      <c r="U37" s="61">
        <v>18</v>
      </c>
      <c r="V37" s="61" t="s">
        <v>101</v>
      </c>
      <c r="W37" s="62">
        <v>984</v>
      </c>
    </row>
    <row r="38" spans="1:24" s="2" customFormat="1" ht="13.2" customHeight="1" x14ac:dyDescent="0.25">
      <c r="B38" s="35" t="s">
        <v>87</v>
      </c>
      <c r="C38" s="61">
        <v>2940</v>
      </c>
      <c r="D38" s="61">
        <v>940</v>
      </c>
      <c r="E38" s="61">
        <v>780</v>
      </c>
      <c r="F38" s="61">
        <v>200</v>
      </c>
      <c r="G38" s="61">
        <v>10</v>
      </c>
      <c r="H38" s="61" t="s">
        <v>101</v>
      </c>
      <c r="I38" s="62">
        <v>4880</v>
      </c>
      <c r="J38" s="63">
        <v>2.5</v>
      </c>
      <c r="K38" s="63">
        <v>2.2000000000000002</v>
      </c>
      <c r="L38" s="63">
        <v>5.5</v>
      </c>
      <c r="M38" s="63">
        <v>4.2</v>
      </c>
      <c r="N38" s="63">
        <v>0.7</v>
      </c>
      <c r="O38" s="63" t="s">
        <v>101</v>
      </c>
      <c r="P38" s="64">
        <v>15.1</v>
      </c>
      <c r="Q38" s="61">
        <v>344</v>
      </c>
      <c r="R38" s="61">
        <v>201</v>
      </c>
      <c r="S38" s="61">
        <v>241</v>
      </c>
      <c r="T38" s="61">
        <v>100</v>
      </c>
      <c r="U38" s="61">
        <v>10</v>
      </c>
      <c r="V38" s="61" t="s">
        <v>101</v>
      </c>
      <c r="W38" s="62">
        <v>902</v>
      </c>
    </row>
    <row r="39" spans="1:24" s="2" customFormat="1" ht="13.2" customHeight="1" x14ac:dyDescent="0.25">
      <c r="B39" s="35" t="s">
        <v>88</v>
      </c>
      <c r="C39" s="61">
        <v>2360</v>
      </c>
      <c r="D39" s="61">
        <v>670</v>
      </c>
      <c r="E39" s="61">
        <v>520</v>
      </c>
      <c r="F39" s="61">
        <v>170</v>
      </c>
      <c r="G39" s="61">
        <v>20</v>
      </c>
      <c r="H39" s="61" t="s">
        <v>101</v>
      </c>
      <c r="I39" s="62">
        <v>3740</v>
      </c>
      <c r="J39" s="63">
        <v>2.2999999999999998</v>
      </c>
      <c r="K39" s="63">
        <v>1.7</v>
      </c>
      <c r="L39" s="63">
        <v>4</v>
      </c>
      <c r="M39" s="63">
        <v>3.6</v>
      </c>
      <c r="N39" s="63">
        <v>1</v>
      </c>
      <c r="O39" s="63" t="s">
        <v>101</v>
      </c>
      <c r="P39" s="64">
        <v>12.8</v>
      </c>
      <c r="Q39" s="61">
        <v>265</v>
      </c>
      <c r="R39" s="61">
        <v>143</v>
      </c>
      <c r="S39" s="61">
        <v>161</v>
      </c>
      <c r="T39" s="61">
        <v>85</v>
      </c>
      <c r="U39" s="61">
        <v>16</v>
      </c>
      <c r="V39" s="61" t="s">
        <v>101</v>
      </c>
      <c r="W39" s="62">
        <v>674</v>
      </c>
    </row>
    <row r="40" spans="1:24" s="2" customFormat="1" ht="2.7" customHeight="1" x14ac:dyDescent="0.25">
      <c r="A40" s="40"/>
      <c r="B40" s="65"/>
      <c r="C40" s="66"/>
      <c r="D40" s="66"/>
      <c r="E40" s="66"/>
      <c r="F40" s="66"/>
      <c r="G40" s="66"/>
      <c r="H40" s="66"/>
      <c r="I40" s="67"/>
      <c r="J40" s="68"/>
      <c r="K40" s="68"/>
      <c r="L40" s="68"/>
      <c r="M40" s="68"/>
      <c r="N40" s="68"/>
      <c r="O40" s="68"/>
      <c r="P40" s="69"/>
      <c r="Q40" s="66"/>
      <c r="R40" s="66"/>
      <c r="S40" s="66"/>
      <c r="T40" s="66"/>
      <c r="U40" s="66"/>
      <c r="V40" s="66"/>
      <c r="W40" s="67"/>
    </row>
    <row r="41" spans="1:24" s="2" customFormat="1" x14ac:dyDescent="0.25"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</row>
    <row r="42" spans="1:24" s="2" customFormat="1" ht="15.6" x14ac:dyDescent="0.25">
      <c r="A42" s="42">
        <v>1</v>
      </c>
      <c r="B42" s="2" t="s">
        <v>122</v>
      </c>
    </row>
    <row r="43" spans="1:24" s="2" customFormat="1" ht="15.6" x14ac:dyDescent="0.25">
      <c r="A43" s="42">
        <v>2</v>
      </c>
      <c r="B43" s="2" t="s">
        <v>123</v>
      </c>
    </row>
    <row r="44" spans="1:24" s="2" customFormat="1" ht="15.6" x14ac:dyDescent="0.25">
      <c r="A44" s="70">
        <v>3</v>
      </c>
      <c r="B44" s="2" t="s">
        <v>124</v>
      </c>
    </row>
    <row r="45" spans="1:24" s="2" customFormat="1" ht="15.6" x14ac:dyDescent="0.25">
      <c r="A45" s="70">
        <v>4</v>
      </c>
      <c r="B45" s="2" t="s">
        <v>93</v>
      </c>
    </row>
    <row r="46" spans="1:24" s="2" customFormat="1" x14ac:dyDescent="0.25">
      <c r="A46" s="2" t="s">
        <v>36</v>
      </c>
      <c r="B46" s="2" t="s">
        <v>95</v>
      </c>
    </row>
    <row r="47" spans="1:24" s="2" customFormat="1" x14ac:dyDescent="0.25">
      <c r="A47" s="2" t="s">
        <v>38</v>
      </c>
      <c r="B47" s="2" t="s">
        <v>96</v>
      </c>
    </row>
    <row r="48" spans="1:24" s="2" customFormat="1" x14ac:dyDescent="0.25">
      <c r="A48" s="13" t="s">
        <v>115</v>
      </c>
      <c r="B48" s="2" t="s">
        <v>125</v>
      </c>
    </row>
    <row r="49" s="2" customFormat="1" x14ac:dyDescent="0.25"/>
    <row r="50" s="2" customFormat="1" x14ac:dyDescent="0.25"/>
    <row r="51" s="2" customFormat="1" x14ac:dyDescent="0.25"/>
    <row r="52" s="2" customFormat="1" x14ac:dyDescent="0.25"/>
  </sheetData>
  <mergeCells count="6"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/>
  </hyperlinks>
  <pageMargins left="0.7" right="0.7" top="0.75" bottom="0.75" header="0.3" footer="0.3"/>
  <pageSetup scale="2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>
    <pageSetUpPr fitToPage="1"/>
  </sheetPr>
  <dimension ref="A1:AQ59"/>
  <sheetViews>
    <sheetView zoomScaleNormal="100" workbookViewId="0">
      <pane xSplit="2" ySplit="6" topLeftCell="C7" activePane="bottomRight" state="frozen"/>
      <selection pane="topRight" activeCell="E1" sqref="E1"/>
      <selection pane="bottomLeft" activeCell="A11" sqref="A11"/>
      <selection pane="bottomRight" sqref="A1:B1"/>
    </sheetView>
  </sheetViews>
  <sheetFormatPr defaultColWidth="0" defaultRowHeight="13.2" x14ac:dyDescent="0.25"/>
  <cols>
    <col min="1" max="1" width="2.6640625" style="15" customWidth="1"/>
    <col min="2" max="2" width="23" style="15" customWidth="1"/>
    <col min="3" max="3" width="2.44140625" style="15" customWidth="1"/>
    <col min="4" max="4" width="13.6640625" style="15" customWidth="1"/>
    <col min="5" max="7" width="10.5546875" style="15" customWidth="1"/>
    <col min="8" max="8" width="3.33203125" style="15" customWidth="1"/>
    <col min="9" max="9" width="13" style="15" bestFit="1" customWidth="1"/>
    <col min="10" max="10" width="10.5546875" style="15" customWidth="1"/>
    <col min="11" max="11" width="12.6640625" style="15" customWidth="1"/>
    <col min="12" max="12" width="3.33203125" style="15" customWidth="1"/>
    <col min="13" max="13" width="12" style="15" bestFit="1" customWidth="1"/>
    <col min="14" max="14" width="9.6640625" style="15" bestFit="1" customWidth="1"/>
    <col min="15" max="16" width="10.5546875" style="15" customWidth="1"/>
    <col min="17" max="17" width="3.33203125" style="15" customWidth="1"/>
    <col min="18" max="18" width="9.88671875" style="15" bestFit="1" customWidth="1"/>
    <col min="19" max="19" width="11.44140625" style="15" customWidth="1"/>
    <col min="20" max="20" width="3.33203125" style="15" customWidth="1"/>
    <col min="21" max="21" width="12" style="15" bestFit="1" customWidth="1"/>
    <col min="22" max="23" width="8.88671875" style="15" customWidth="1"/>
    <col min="24" max="24" width="12.44140625" style="15" bestFit="1" customWidth="1"/>
    <col min="25" max="25" width="15.6640625" style="15" customWidth="1"/>
    <col min="26" max="26" width="3.33203125" style="15" customWidth="1"/>
    <col min="27" max="27" width="20.44140625" style="15" customWidth="1"/>
    <col min="28" max="29" width="8.88671875" style="15" customWidth="1"/>
    <col min="30" max="30" width="8.88671875" style="15" hidden="1" customWidth="1"/>
    <col min="31" max="32" width="8.88671875" style="2" hidden="1" customWidth="1"/>
    <col min="33" max="37" width="0" style="2" hidden="1" customWidth="1"/>
    <col min="38" max="40" width="8.88671875" style="2" hidden="1" customWidth="1"/>
    <col min="41" max="41" width="0" style="2" hidden="1" customWidth="1"/>
    <col min="42" max="42" width="8.88671875" style="2" hidden="1" customWidth="1"/>
    <col min="43" max="43" width="0" style="2" hidden="1" customWidth="1"/>
    <col min="44" max="16384" width="8.88671875" style="2" hidden="1"/>
  </cols>
  <sheetData>
    <row r="1" spans="1:30" ht="14.4" x14ac:dyDescent="0.25">
      <c r="A1" s="154" t="s">
        <v>39</v>
      </c>
      <c r="B1" s="154"/>
      <c r="C1" s="6"/>
    </row>
    <row r="2" spans="1:30" ht="14.4" customHeight="1" x14ac:dyDescent="0.25">
      <c r="A2" s="155" t="s">
        <v>132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2"/>
      <c r="AC2" s="2"/>
      <c r="AD2" s="2"/>
    </row>
    <row r="3" spans="1:30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16.95" customHeight="1" x14ac:dyDescent="0.55000000000000004">
      <c r="A4" s="156" t="s">
        <v>41</v>
      </c>
      <c r="B4" s="156"/>
      <c r="C4" s="16"/>
      <c r="D4" s="161" t="s">
        <v>133</v>
      </c>
      <c r="E4" s="161"/>
      <c r="F4" s="161"/>
      <c r="G4" s="161"/>
      <c r="H4" s="161"/>
      <c r="I4" s="161"/>
      <c r="J4" s="161"/>
      <c r="K4" s="161"/>
      <c r="L4" s="71"/>
      <c r="M4" s="161" t="s">
        <v>134</v>
      </c>
      <c r="N4" s="161"/>
      <c r="O4" s="161"/>
      <c r="P4" s="161"/>
      <c r="Q4" s="161"/>
      <c r="R4" s="161"/>
      <c r="S4" s="161"/>
      <c r="T4" s="72"/>
      <c r="U4" s="161" t="s">
        <v>135</v>
      </c>
      <c r="V4" s="161"/>
      <c r="W4" s="161"/>
      <c r="X4" s="161"/>
      <c r="Y4" s="161"/>
      <c r="Z4" s="161"/>
      <c r="AA4" s="161"/>
      <c r="AB4" s="2"/>
      <c r="AC4" s="2"/>
      <c r="AD4" s="2"/>
    </row>
    <row r="5" spans="1:30" ht="16.8" x14ac:dyDescent="0.55000000000000004">
      <c r="A5" s="157"/>
      <c r="B5" s="157"/>
      <c r="C5" s="19"/>
      <c r="D5" s="162" t="s">
        <v>136</v>
      </c>
      <c r="E5" s="162"/>
      <c r="F5" s="162"/>
      <c r="G5" s="162"/>
      <c r="H5" s="18"/>
      <c r="I5" s="162" t="s">
        <v>137</v>
      </c>
      <c r="J5" s="162"/>
      <c r="K5" s="51"/>
      <c r="L5" s="18"/>
      <c r="M5" s="162" t="s">
        <v>136</v>
      </c>
      <c r="N5" s="162"/>
      <c r="O5" s="162"/>
      <c r="P5" s="162"/>
      <c r="Q5" s="18"/>
      <c r="R5" s="2"/>
      <c r="S5" s="51"/>
      <c r="T5" s="2"/>
      <c r="U5" s="162" t="s">
        <v>136</v>
      </c>
      <c r="V5" s="162"/>
      <c r="W5" s="162"/>
      <c r="X5" s="162"/>
      <c r="Y5" s="162"/>
      <c r="Z5" s="18"/>
      <c r="AA5" s="163" t="s">
        <v>138</v>
      </c>
      <c r="AB5" s="2"/>
      <c r="AC5" s="2"/>
      <c r="AD5" s="2"/>
    </row>
    <row r="6" spans="1:30" ht="50.4" x14ac:dyDescent="0.55000000000000004">
      <c r="A6" s="157"/>
      <c r="B6" s="157"/>
      <c r="C6" s="19"/>
      <c r="D6" s="19" t="s">
        <v>139</v>
      </c>
      <c r="E6" s="19" t="s">
        <v>126</v>
      </c>
      <c r="F6" s="55" t="s">
        <v>127</v>
      </c>
      <c r="G6" s="19" t="s">
        <v>140</v>
      </c>
      <c r="H6" s="19"/>
      <c r="I6" s="19" t="s">
        <v>141</v>
      </c>
      <c r="J6" s="19" t="s">
        <v>142</v>
      </c>
      <c r="K6" s="51" t="s">
        <v>143</v>
      </c>
      <c r="L6" s="19"/>
      <c r="M6" s="19" t="s">
        <v>144</v>
      </c>
      <c r="N6" s="19" t="s">
        <v>126</v>
      </c>
      <c r="O6" s="55" t="s">
        <v>127</v>
      </c>
      <c r="P6" s="19" t="s">
        <v>140</v>
      </c>
      <c r="Q6" s="19"/>
      <c r="R6" s="19" t="s">
        <v>128</v>
      </c>
      <c r="S6" s="51" t="s">
        <v>121</v>
      </c>
      <c r="T6" s="2"/>
      <c r="U6" s="19" t="s">
        <v>144</v>
      </c>
      <c r="V6" s="19" t="s">
        <v>126</v>
      </c>
      <c r="W6" s="55" t="s">
        <v>127</v>
      </c>
      <c r="X6" s="19" t="s">
        <v>140</v>
      </c>
      <c r="Y6" s="51" t="s">
        <v>145</v>
      </c>
      <c r="Z6" s="60"/>
      <c r="AA6" s="163"/>
      <c r="AB6" s="2"/>
      <c r="AC6" s="2"/>
      <c r="AD6" s="2"/>
    </row>
    <row r="7" spans="1:30" ht="13.2" customHeight="1" x14ac:dyDescent="0.25">
      <c r="A7" s="8" t="s">
        <v>56</v>
      </c>
      <c r="B7" s="8"/>
      <c r="C7" s="8"/>
      <c r="D7" s="73"/>
      <c r="E7" s="73"/>
      <c r="F7" s="73"/>
      <c r="G7" s="73"/>
      <c r="H7" s="73"/>
      <c r="I7" s="73"/>
      <c r="J7" s="73"/>
      <c r="K7" s="74"/>
      <c r="L7" s="73"/>
      <c r="M7" s="75"/>
      <c r="N7" s="75"/>
      <c r="O7" s="48"/>
      <c r="P7" s="75"/>
      <c r="Q7" s="73"/>
      <c r="R7" s="75"/>
      <c r="S7" s="76"/>
      <c r="Y7" s="74"/>
    </row>
    <row r="8" spans="1:30" s="8" customFormat="1" x14ac:dyDescent="0.25">
      <c r="A8" s="2"/>
      <c r="B8" s="32" t="s">
        <v>35</v>
      </c>
      <c r="C8" s="33"/>
      <c r="D8" s="73">
        <v>2430</v>
      </c>
      <c r="E8" s="73">
        <v>710</v>
      </c>
      <c r="F8" s="73">
        <v>1140</v>
      </c>
      <c r="G8" s="73">
        <v>360</v>
      </c>
      <c r="H8" s="73"/>
      <c r="I8" s="73">
        <v>1500</v>
      </c>
      <c r="J8" s="73">
        <v>180</v>
      </c>
      <c r="K8" s="74">
        <v>6150</v>
      </c>
      <c r="L8" s="73"/>
      <c r="M8" s="77">
        <v>0.1</v>
      </c>
      <c r="N8" s="77">
        <v>0.4</v>
      </c>
      <c r="O8" s="77">
        <v>12.5</v>
      </c>
      <c r="P8" s="77">
        <v>49.5</v>
      </c>
      <c r="Q8" s="73"/>
      <c r="R8" s="77">
        <v>10.5</v>
      </c>
      <c r="S8" s="78">
        <v>73</v>
      </c>
      <c r="T8" s="60"/>
      <c r="U8" s="73">
        <v>177</v>
      </c>
      <c r="V8" s="73">
        <v>141</v>
      </c>
      <c r="W8" s="73">
        <v>552</v>
      </c>
      <c r="X8" s="73">
        <v>1762</v>
      </c>
      <c r="Y8" s="74">
        <v>2633</v>
      </c>
      <c r="Z8" s="60"/>
      <c r="AA8" s="73">
        <v>1289</v>
      </c>
      <c r="AB8" s="60"/>
      <c r="AC8" s="60"/>
      <c r="AD8" s="60"/>
    </row>
    <row r="9" spans="1:30" s="8" customFormat="1" x14ac:dyDescent="0.25">
      <c r="A9" s="2"/>
      <c r="B9" s="32" t="s">
        <v>57</v>
      </c>
      <c r="C9" s="33"/>
      <c r="D9" s="73">
        <v>1990</v>
      </c>
      <c r="E9" s="73">
        <v>560</v>
      </c>
      <c r="F9" s="73">
        <v>930</v>
      </c>
      <c r="G9" s="73">
        <v>260</v>
      </c>
      <c r="H9" s="73"/>
      <c r="I9" s="73">
        <v>1270</v>
      </c>
      <c r="J9" s="73">
        <v>130</v>
      </c>
      <c r="K9" s="74">
        <v>5020</v>
      </c>
      <c r="L9" s="73"/>
      <c r="M9" s="77">
        <v>0.1</v>
      </c>
      <c r="N9" s="77">
        <v>0.3</v>
      </c>
      <c r="O9" s="77">
        <v>10.6</v>
      </c>
      <c r="P9" s="77">
        <v>32.700000000000003</v>
      </c>
      <c r="Q9" s="73"/>
      <c r="R9" s="77">
        <v>10.5</v>
      </c>
      <c r="S9" s="78">
        <v>54.2</v>
      </c>
      <c r="T9" s="60"/>
      <c r="U9" s="73">
        <v>146</v>
      </c>
      <c r="V9" s="73">
        <v>111</v>
      </c>
      <c r="W9" s="73">
        <v>454</v>
      </c>
      <c r="X9" s="73">
        <v>1022</v>
      </c>
      <c r="Y9" s="74">
        <v>1733</v>
      </c>
      <c r="Z9" s="60"/>
      <c r="AA9" s="73">
        <v>1110</v>
      </c>
      <c r="AB9" s="60"/>
      <c r="AC9" s="60"/>
      <c r="AD9" s="60"/>
    </row>
    <row r="10" spans="1:30" ht="26.4" customHeight="1" x14ac:dyDescent="0.25">
      <c r="A10" s="8" t="s">
        <v>58</v>
      </c>
      <c r="B10" s="8"/>
      <c r="C10" s="33"/>
      <c r="D10" s="73"/>
      <c r="E10" s="73"/>
      <c r="F10" s="73"/>
      <c r="G10" s="73"/>
      <c r="H10" s="73"/>
      <c r="I10" s="73"/>
      <c r="J10" s="73"/>
      <c r="K10" s="74"/>
      <c r="L10" s="73"/>
      <c r="M10" s="48"/>
      <c r="N10" s="48"/>
      <c r="O10" s="48"/>
      <c r="P10" s="48"/>
      <c r="Q10" s="73"/>
      <c r="R10" s="48"/>
      <c r="S10" s="79"/>
      <c r="Y10" s="74"/>
    </row>
    <row r="11" spans="1:30" x14ac:dyDescent="0.25">
      <c r="A11" s="2"/>
      <c r="B11" s="32" t="s">
        <v>59</v>
      </c>
      <c r="C11" s="33"/>
      <c r="D11" s="73">
        <v>590</v>
      </c>
      <c r="E11" s="73">
        <v>170</v>
      </c>
      <c r="F11" s="73">
        <v>240</v>
      </c>
      <c r="G11" s="73">
        <v>80</v>
      </c>
      <c r="H11" s="73"/>
      <c r="I11" s="73">
        <v>350</v>
      </c>
      <c r="J11" s="73">
        <v>50</v>
      </c>
      <c r="K11" s="74">
        <v>1420</v>
      </c>
      <c r="L11" s="73"/>
      <c r="M11" s="77" t="s">
        <v>97</v>
      </c>
      <c r="N11" s="77">
        <v>0.1</v>
      </c>
      <c r="O11" s="77">
        <v>2.7</v>
      </c>
      <c r="P11" s="77">
        <v>10</v>
      </c>
      <c r="Q11" s="73"/>
      <c r="R11" s="77">
        <v>2.6</v>
      </c>
      <c r="S11" s="78">
        <v>15.4</v>
      </c>
      <c r="U11" s="73">
        <v>42</v>
      </c>
      <c r="V11" s="73">
        <v>34</v>
      </c>
      <c r="W11" s="73">
        <v>118</v>
      </c>
      <c r="X11" s="73">
        <v>327</v>
      </c>
      <c r="Y11" s="74">
        <v>522</v>
      </c>
      <c r="AA11" s="73">
        <v>255</v>
      </c>
    </row>
    <row r="12" spans="1:30" x14ac:dyDescent="0.25">
      <c r="A12" s="2"/>
      <c r="B12" s="32" t="s">
        <v>60</v>
      </c>
      <c r="C12" s="33"/>
      <c r="D12" s="73">
        <v>600</v>
      </c>
      <c r="E12" s="73">
        <v>160</v>
      </c>
      <c r="F12" s="73">
        <v>280</v>
      </c>
      <c r="G12" s="73">
        <v>80</v>
      </c>
      <c r="H12" s="73"/>
      <c r="I12" s="73">
        <v>370</v>
      </c>
      <c r="J12" s="73">
        <v>40</v>
      </c>
      <c r="K12" s="74">
        <v>1480</v>
      </c>
      <c r="L12" s="73"/>
      <c r="M12" s="77" t="s">
        <v>97</v>
      </c>
      <c r="N12" s="77">
        <v>0.1</v>
      </c>
      <c r="O12" s="77">
        <v>3.1</v>
      </c>
      <c r="P12" s="77">
        <v>11.5</v>
      </c>
      <c r="Q12" s="73"/>
      <c r="R12" s="77">
        <v>3</v>
      </c>
      <c r="S12" s="78">
        <v>17.7</v>
      </c>
      <c r="U12" s="73">
        <v>44</v>
      </c>
      <c r="V12" s="73">
        <v>33</v>
      </c>
      <c r="W12" s="73">
        <v>129</v>
      </c>
      <c r="X12" s="73">
        <v>486</v>
      </c>
      <c r="Y12" s="74">
        <v>692</v>
      </c>
      <c r="AA12" s="73">
        <v>388</v>
      </c>
    </row>
    <row r="13" spans="1:30" x14ac:dyDescent="0.25">
      <c r="A13" s="2"/>
      <c r="B13" s="32" t="s">
        <v>61</v>
      </c>
      <c r="C13" s="33"/>
      <c r="D13" s="73">
        <v>660</v>
      </c>
      <c r="E13" s="73">
        <v>200</v>
      </c>
      <c r="F13" s="73">
        <v>340</v>
      </c>
      <c r="G13" s="73">
        <v>100</v>
      </c>
      <c r="H13" s="73"/>
      <c r="I13" s="73">
        <v>390</v>
      </c>
      <c r="J13" s="73">
        <v>60</v>
      </c>
      <c r="K13" s="74">
        <v>1690</v>
      </c>
      <c r="L13" s="73"/>
      <c r="M13" s="77" t="s">
        <v>97</v>
      </c>
      <c r="N13" s="77">
        <v>0.1</v>
      </c>
      <c r="O13" s="77">
        <v>3.7</v>
      </c>
      <c r="P13" s="77">
        <v>13.7</v>
      </c>
      <c r="Q13" s="73"/>
      <c r="R13" s="77">
        <v>2.1</v>
      </c>
      <c r="S13" s="78">
        <v>19.600000000000001</v>
      </c>
      <c r="U13" s="73">
        <v>49</v>
      </c>
      <c r="V13" s="73">
        <v>39</v>
      </c>
      <c r="W13" s="73">
        <v>160</v>
      </c>
      <c r="X13" s="73">
        <v>411</v>
      </c>
      <c r="Y13" s="74">
        <v>659</v>
      </c>
      <c r="AA13" s="73">
        <v>319</v>
      </c>
    </row>
    <row r="14" spans="1:30" x14ac:dyDescent="0.25">
      <c r="A14" s="2"/>
      <c r="B14" s="32" t="s">
        <v>62</v>
      </c>
      <c r="C14" s="33"/>
      <c r="D14" s="73">
        <v>580</v>
      </c>
      <c r="E14" s="73">
        <v>180</v>
      </c>
      <c r="F14" s="73">
        <v>290</v>
      </c>
      <c r="G14" s="73">
        <v>110</v>
      </c>
      <c r="H14" s="73"/>
      <c r="I14" s="73">
        <v>400</v>
      </c>
      <c r="J14" s="73">
        <v>30</v>
      </c>
      <c r="K14" s="74">
        <v>1560</v>
      </c>
      <c r="L14" s="73"/>
      <c r="M14" s="77" t="s">
        <v>97</v>
      </c>
      <c r="N14" s="77">
        <v>0.1</v>
      </c>
      <c r="O14" s="77">
        <v>3</v>
      </c>
      <c r="P14" s="77">
        <v>14.4</v>
      </c>
      <c r="Q14" s="73"/>
      <c r="R14" s="77">
        <v>2.8</v>
      </c>
      <c r="S14" s="78">
        <v>20.3</v>
      </c>
      <c r="U14" s="73">
        <v>43</v>
      </c>
      <c r="V14" s="73">
        <v>35</v>
      </c>
      <c r="W14" s="73">
        <v>145</v>
      </c>
      <c r="X14" s="73">
        <v>538</v>
      </c>
      <c r="Y14" s="74">
        <v>761</v>
      </c>
      <c r="AA14" s="73">
        <v>327</v>
      </c>
    </row>
    <row r="15" spans="1:30" ht="26.4" customHeight="1" x14ac:dyDescent="0.25">
      <c r="A15" s="2"/>
      <c r="B15" s="32" t="s">
        <v>63</v>
      </c>
      <c r="C15" s="33"/>
      <c r="D15" s="73">
        <v>650</v>
      </c>
      <c r="E15" s="73">
        <v>190</v>
      </c>
      <c r="F15" s="73">
        <v>250</v>
      </c>
      <c r="G15" s="73">
        <v>60</v>
      </c>
      <c r="H15" s="73"/>
      <c r="I15" s="73">
        <v>350</v>
      </c>
      <c r="J15" s="73">
        <v>40</v>
      </c>
      <c r="K15" s="74">
        <v>1510</v>
      </c>
      <c r="L15" s="73"/>
      <c r="M15" s="77" t="s">
        <v>97</v>
      </c>
      <c r="N15" s="77">
        <v>0.1</v>
      </c>
      <c r="O15" s="77">
        <v>2.7</v>
      </c>
      <c r="P15" s="77">
        <v>6.4</v>
      </c>
      <c r="Q15" s="73"/>
      <c r="R15" s="77">
        <v>4.5999999999999996</v>
      </c>
      <c r="S15" s="78">
        <v>13.9</v>
      </c>
      <c r="U15" s="73">
        <v>45</v>
      </c>
      <c r="V15" s="73">
        <v>38</v>
      </c>
      <c r="W15" s="73">
        <v>120</v>
      </c>
      <c r="X15" s="73">
        <v>172</v>
      </c>
      <c r="Y15" s="74">
        <v>375</v>
      </c>
      <c r="AA15" s="73">
        <v>373</v>
      </c>
    </row>
    <row r="16" spans="1:30" x14ac:dyDescent="0.25">
      <c r="A16" s="2"/>
      <c r="B16" s="32" t="s">
        <v>64</v>
      </c>
      <c r="C16" s="33"/>
      <c r="D16" s="73">
        <v>540</v>
      </c>
      <c r="E16" s="73">
        <v>170</v>
      </c>
      <c r="F16" s="73">
        <v>300</v>
      </c>
      <c r="G16" s="73">
        <v>100</v>
      </c>
      <c r="H16" s="73"/>
      <c r="I16" s="73">
        <v>450</v>
      </c>
      <c r="J16" s="73">
        <v>30</v>
      </c>
      <c r="K16" s="74">
        <v>1550</v>
      </c>
      <c r="L16" s="73"/>
      <c r="M16" s="77" t="s">
        <v>97</v>
      </c>
      <c r="N16" s="77">
        <v>0.1</v>
      </c>
      <c r="O16" s="77">
        <v>3.3</v>
      </c>
      <c r="P16" s="77">
        <v>11.6</v>
      </c>
      <c r="Q16" s="73"/>
      <c r="R16" s="77">
        <v>2</v>
      </c>
      <c r="S16" s="78">
        <v>17</v>
      </c>
      <c r="U16" s="73">
        <v>40</v>
      </c>
      <c r="V16" s="73">
        <v>34</v>
      </c>
      <c r="W16" s="73">
        <v>144</v>
      </c>
      <c r="X16" s="73">
        <v>416</v>
      </c>
      <c r="Y16" s="74">
        <v>634</v>
      </c>
      <c r="AA16" s="73">
        <v>318</v>
      </c>
    </row>
    <row r="17" spans="1:30" x14ac:dyDescent="0.25">
      <c r="A17" s="2"/>
      <c r="B17" s="32" t="s">
        <v>65</v>
      </c>
      <c r="C17" s="33"/>
      <c r="D17" s="73">
        <v>610</v>
      </c>
      <c r="E17" s="73">
        <v>150</v>
      </c>
      <c r="F17" s="73">
        <v>290</v>
      </c>
      <c r="G17" s="73">
        <v>90</v>
      </c>
      <c r="H17" s="73"/>
      <c r="I17" s="73">
        <v>340</v>
      </c>
      <c r="J17" s="73">
        <v>30</v>
      </c>
      <c r="K17" s="74">
        <v>1490</v>
      </c>
      <c r="L17" s="73"/>
      <c r="M17" s="77" t="s">
        <v>97</v>
      </c>
      <c r="N17" s="77">
        <v>0.1</v>
      </c>
      <c r="O17" s="77">
        <v>3.5</v>
      </c>
      <c r="P17" s="77">
        <v>13.6</v>
      </c>
      <c r="Q17" s="73"/>
      <c r="R17" s="77">
        <v>2.7</v>
      </c>
      <c r="S17" s="78">
        <v>19.899999999999999</v>
      </c>
      <c r="U17" s="73">
        <v>46</v>
      </c>
      <c r="V17" s="73">
        <v>30</v>
      </c>
      <c r="W17" s="73">
        <v>143</v>
      </c>
      <c r="X17" s="73">
        <v>405</v>
      </c>
      <c r="Y17" s="74">
        <v>624</v>
      </c>
      <c r="AA17" s="73">
        <v>335</v>
      </c>
    </row>
    <row r="18" spans="1:30" ht="26.4" customHeight="1" x14ac:dyDescent="0.25">
      <c r="A18" s="8" t="s">
        <v>66</v>
      </c>
      <c r="B18" s="8"/>
      <c r="C18" s="33"/>
      <c r="D18" s="73"/>
      <c r="E18" s="73"/>
      <c r="F18" s="73"/>
      <c r="G18" s="73"/>
      <c r="H18" s="73"/>
      <c r="I18" s="73"/>
      <c r="J18" s="73"/>
      <c r="K18" s="74"/>
      <c r="L18" s="73"/>
      <c r="M18" s="48"/>
      <c r="N18" s="48"/>
      <c r="O18" s="48"/>
      <c r="P18" s="48"/>
      <c r="Q18" s="73"/>
      <c r="R18" s="48"/>
      <c r="S18" s="79"/>
      <c r="Y18" s="74"/>
    </row>
    <row r="19" spans="1:30" x14ac:dyDescent="0.25">
      <c r="A19" s="2"/>
      <c r="B19" s="35" t="s">
        <v>67</v>
      </c>
      <c r="C19" s="8"/>
      <c r="D19" s="73">
        <v>200</v>
      </c>
      <c r="E19" s="73">
        <v>60</v>
      </c>
      <c r="F19" s="73">
        <v>80</v>
      </c>
      <c r="G19" s="73">
        <v>30</v>
      </c>
      <c r="H19" s="73"/>
      <c r="I19" s="73">
        <v>120</v>
      </c>
      <c r="J19" s="73">
        <v>10</v>
      </c>
      <c r="K19" s="74">
        <v>490</v>
      </c>
      <c r="L19" s="73"/>
      <c r="M19" s="77" t="s">
        <v>97</v>
      </c>
      <c r="N19" s="77" t="s">
        <v>97</v>
      </c>
      <c r="O19" s="77">
        <v>1</v>
      </c>
      <c r="P19" s="77">
        <v>3.6</v>
      </c>
      <c r="Q19" s="73"/>
      <c r="R19" s="77" t="s">
        <v>101</v>
      </c>
      <c r="S19" s="78">
        <v>6</v>
      </c>
      <c r="U19" s="73">
        <v>15</v>
      </c>
      <c r="V19" s="73">
        <v>12</v>
      </c>
      <c r="W19" s="73">
        <v>42</v>
      </c>
      <c r="X19" s="73">
        <v>148</v>
      </c>
      <c r="Y19" s="74">
        <v>217</v>
      </c>
      <c r="AA19" s="73">
        <v>123</v>
      </c>
    </row>
    <row r="20" spans="1:30" x14ac:dyDescent="0.25">
      <c r="A20" s="2"/>
      <c r="B20" s="35" t="s">
        <v>68</v>
      </c>
      <c r="C20" s="33"/>
      <c r="D20" s="73">
        <v>200</v>
      </c>
      <c r="E20" s="73">
        <v>50</v>
      </c>
      <c r="F20" s="73">
        <v>80</v>
      </c>
      <c r="G20" s="73">
        <v>20</v>
      </c>
      <c r="H20" s="73"/>
      <c r="I20" s="73">
        <v>110</v>
      </c>
      <c r="J20" s="73">
        <v>20</v>
      </c>
      <c r="K20" s="74">
        <v>460</v>
      </c>
      <c r="L20" s="73"/>
      <c r="M20" s="77" t="s">
        <v>97</v>
      </c>
      <c r="N20" s="77" t="s">
        <v>97</v>
      </c>
      <c r="O20" s="77">
        <v>0.8</v>
      </c>
      <c r="P20" s="77">
        <v>2.1</v>
      </c>
      <c r="Q20" s="73"/>
      <c r="R20" s="77">
        <v>0.6</v>
      </c>
      <c r="S20" s="78">
        <v>3.6</v>
      </c>
      <c r="U20" s="73">
        <v>14</v>
      </c>
      <c r="V20" s="73">
        <v>10</v>
      </c>
      <c r="W20" s="73">
        <v>36</v>
      </c>
      <c r="X20" s="73">
        <v>64</v>
      </c>
      <c r="Y20" s="74">
        <v>124</v>
      </c>
      <c r="AA20" s="73">
        <v>66</v>
      </c>
    </row>
    <row r="21" spans="1:30" x14ac:dyDescent="0.25">
      <c r="A21" s="2"/>
      <c r="B21" s="35" t="s">
        <v>69</v>
      </c>
      <c r="C21" s="33"/>
      <c r="D21" s="73">
        <v>180</v>
      </c>
      <c r="E21" s="73">
        <v>60</v>
      </c>
      <c r="F21" s="73">
        <v>80</v>
      </c>
      <c r="G21" s="73">
        <v>40</v>
      </c>
      <c r="H21" s="73"/>
      <c r="I21" s="73">
        <v>120</v>
      </c>
      <c r="J21" s="73">
        <v>10</v>
      </c>
      <c r="K21" s="74">
        <v>480</v>
      </c>
      <c r="L21" s="73"/>
      <c r="M21" s="77" t="s">
        <v>97</v>
      </c>
      <c r="N21" s="77" t="s">
        <v>97</v>
      </c>
      <c r="O21" s="77">
        <v>0.9</v>
      </c>
      <c r="P21" s="77">
        <v>4.2</v>
      </c>
      <c r="Q21" s="73"/>
      <c r="R21" s="77">
        <v>0.6</v>
      </c>
      <c r="S21" s="78">
        <v>5.8</v>
      </c>
      <c r="U21" s="73">
        <v>13</v>
      </c>
      <c r="V21" s="73">
        <v>12</v>
      </c>
      <c r="W21" s="73">
        <v>40</v>
      </c>
      <c r="X21" s="73">
        <v>115</v>
      </c>
      <c r="Y21" s="74">
        <v>180</v>
      </c>
      <c r="AA21" s="73">
        <v>65</v>
      </c>
    </row>
    <row r="22" spans="1:30" x14ac:dyDescent="0.25">
      <c r="A22" s="2"/>
      <c r="B22" s="35" t="s">
        <v>70</v>
      </c>
      <c r="C22" s="33"/>
      <c r="D22" s="73">
        <v>210</v>
      </c>
      <c r="E22" s="73">
        <v>60</v>
      </c>
      <c r="F22" s="73">
        <v>80</v>
      </c>
      <c r="G22" s="73">
        <v>30</v>
      </c>
      <c r="H22" s="73"/>
      <c r="I22" s="73">
        <v>110</v>
      </c>
      <c r="J22" s="73">
        <v>20</v>
      </c>
      <c r="K22" s="74">
        <v>490</v>
      </c>
      <c r="L22" s="73"/>
      <c r="M22" s="77" t="s">
        <v>97</v>
      </c>
      <c r="N22" s="77" t="s">
        <v>97</v>
      </c>
      <c r="O22" s="77">
        <v>1</v>
      </c>
      <c r="P22" s="77">
        <v>5.7</v>
      </c>
      <c r="Q22" s="73"/>
      <c r="R22" s="77">
        <v>1.3</v>
      </c>
      <c r="S22" s="78">
        <v>8</v>
      </c>
      <c r="U22" s="73">
        <v>15</v>
      </c>
      <c r="V22" s="73">
        <v>12</v>
      </c>
      <c r="W22" s="73">
        <v>39</v>
      </c>
      <c r="X22" s="73">
        <v>265</v>
      </c>
      <c r="Y22" s="74">
        <v>332</v>
      </c>
      <c r="AA22" s="73">
        <v>98</v>
      </c>
    </row>
    <row r="23" spans="1:30" x14ac:dyDescent="0.25">
      <c r="A23" s="2"/>
      <c r="B23" s="35" t="s">
        <v>71</v>
      </c>
      <c r="C23" s="33"/>
      <c r="D23" s="73">
        <v>230</v>
      </c>
      <c r="E23" s="73">
        <v>50</v>
      </c>
      <c r="F23" s="73">
        <v>110</v>
      </c>
      <c r="G23" s="73">
        <v>30</v>
      </c>
      <c r="H23" s="73"/>
      <c r="I23" s="73">
        <v>110</v>
      </c>
      <c r="J23" s="73">
        <v>10</v>
      </c>
      <c r="K23" s="74">
        <v>530</v>
      </c>
      <c r="L23" s="73"/>
      <c r="M23" s="77" t="s">
        <v>97</v>
      </c>
      <c r="N23" s="77" t="s">
        <v>97</v>
      </c>
      <c r="O23" s="77">
        <v>1.3</v>
      </c>
      <c r="P23" s="77">
        <v>2.2000000000000002</v>
      </c>
      <c r="Q23" s="73"/>
      <c r="R23" s="77">
        <v>0.2</v>
      </c>
      <c r="S23" s="78">
        <v>3.8</v>
      </c>
      <c r="U23" s="73">
        <v>16</v>
      </c>
      <c r="V23" s="73">
        <v>10</v>
      </c>
      <c r="W23" s="73">
        <v>53</v>
      </c>
      <c r="X23" s="73">
        <v>112</v>
      </c>
      <c r="Y23" s="74">
        <v>190</v>
      </c>
      <c r="AA23" s="73">
        <v>59</v>
      </c>
    </row>
    <row r="24" spans="1:30" s="8" customFormat="1" x14ac:dyDescent="0.25">
      <c r="A24" s="2"/>
      <c r="B24" s="35" t="s">
        <v>72</v>
      </c>
      <c r="C24" s="33"/>
      <c r="D24" s="73">
        <v>170</v>
      </c>
      <c r="E24" s="73">
        <v>50</v>
      </c>
      <c r="F24" s="73">
        <v>80</v>
      </c>
      <c r="G24" s="73">
        <v>20</v>
      </c>
      <c r="H24" s="73"/>
      <c r="I24" s="73">
        <v>150</v>
      </c>
      <c r="J24" s="73">
        <v>10</v>
      </c>
      <c r="K24" s="74">
        <v>470</v>
      </c>
      <c r="L24" s="73"/>
      <c r="M24" s="77" t="s">
        <v>97</v>
      </c>
      <c r="N24" s="77" t="s">
        <v>97</v>
      </c>
      <c r="O24" s="77">
        <v>0.8</v>
      </c>
      <c r="P24" s="77">
        <v>3.5</v>
      </c>
      <c r="Q24" s="73"/>
      <c r="R24" s="77">
        <v>1.5</v>
      </c>
      <c r="S24" s="78">
        <v>5.9</v>
      </c>
      <c r="T24" s="60"/>
      <c r="U24" s="73">
        <v>13</v>
      </c>
      <c r="V24" s="73">
        <v>11</v>
      </c>
      <c r="W24" s="73">
        <v>37</v>
      </c>
      <c r="X24" s="73">
        <v>109</v>
      </c>
      <c r="Y24" s="74">
        <v>170</v>
      </c>
      <c r="Z24" s="60"/>
      <c r="AA24" s="73">
        <v>231</v>
      </c>
      <c r="AB24" s="15"/>
      <c r="AC24" s="60"/>
      <c r="AD24" s="60"/>
    </row>
    <row r="25" spans="1:30" x14ac:dyDescent="0.25">
      <c r="A25" s="2"/>
      <c r="B25" s="35" t="s">
        <v>73</v>
      </c>
      <c r="C25" s="33"/>
      <c r="D25" s="73">
        <v>250</v>
      </c>
      <c r="E25" s="73">
        <v>70</v>
      </c>
      <c r="F25" s="73">
        <v>120</v>
      </c>
      <c r="G25" s="73">
        <v>30</v>
      </c>
      <c r="H25" s="73"/>
      <c r="I25" s="73">
        <v>140</v>
      </c>
      <c r="J25" s="73">
        <v>40</v>
      </c>
      <c r="K25" s="74">
        <v>600</v>
      </c>
      <c r="L25" s="73"/>
      <c r="M25" s="77" t="s">
        <v>97</v>
      </c>
      <c r="N25" s="77" t="s">
        <v>97</v>
      </c>
      <c r="O25" s="77">
        <v>1.3</v>
      </c>
      <c r="P25" s="77">
        <v>4</v>
      </c>
      <c r="Q25" s="73"/>
      <c r="R25" s="77">
        <v>1.2</v>
      </c>
      <c r="S25" s="78">
        <v>6.6</v>
      </c>
      <c r="U25" s="73">
        <v>18</v>
      </c>
      <c r="V25" s="73">
        <v>14</v>
      </c>
      <c r="W25" s="73">
        <v>58</v>
      </c>
      <c r="X25" s="73">
        <v>131</v>
      </c>
      <c r="Y25" s="74">
        <v>221</v>
      </c>
      <c r="AA25" s="73">
        <v>112</v>
      </c>
    </row>
    <row r="26" spans="1:30" x14ac:dyDescent="0.25">
      <c r="A26" s="2"/>
      <c r="B26" s="35" t="s">
        <v>74</v>
      </c>
      <c r="C26" s="33"/>
      <c r="D26" s="73">
        <v>200</v>
      </c>
      <c r="E26" s="73">
        <v>70</v>
      </c>
      <c r="F26" s="73">
        <v>110</v>
      </c>
      <c r="G26" s="73">
        <v>30</v>
      </c>
      <c r="H26" s="73"/>
      <c r="I26" s="73">
        <v>150</v>
      </c>
      <c r="J26" s="73">
        <v>10</v>
      </c>
      <c r="K26" s="74">
        <v>550</v>
      </c>
      <c r="L26" s="73"/>
      <c r="M26" s="77" t="s">
        <v>97</v>
      </c>
      <c r="N26" s="77" t="s">
        <v>97</v>
      </c>
      <c r="O26" s="77">
        <v>1.2</v>
      </c>
      <c r="P26" s="77">
        <v>4.0999999999999996</v>
      </c>
      <c r="Q26" s="73"/>
      <c r="R26" s="77">
        <v>0.2</v>
      </c>
      <c r="S26" s="78">
        <v>5.6</v>
      </c>
      <c r="T26" s="2"/>
      <c r="U26" s="73">
        <v>16</v>
      </c>
      <c r="V26" s="73">
        <v>13</v>
      </c>
      <c r="W26" s="73">
        <v>52</v>
      </c>
      <c r="X26" s="73">
        <v>96</v>
      </c>
      <c r="Y26" s="74">
        <v>177</v>
      </c>
      <c r="Z26" s="2"/>
      <c r="AA26" s="73">
        <v>113</v>
      </c>
      <c r="AC26" s="2"/>
      <c r="AD26" s="2"/>
    </row>
    <row r="27" spans="1:30" x14ac:dyDescent="0.25">
      <c r="A27" s="2"/>
      <c r="B27" s="35" t="s">
        <v>75</v>
      </c>
      <c r="C27" s="33"/>
      <c r="D27" s="73">
        <v>220</v>
      </c>
      <c r="E27" s="73">
        <v>60</v>
      </c>
      <c r="F27" s="73">
        <v>110</v>
      </c>
      <c r="G27" s="73">
        <v>40</v>
      </c>
      <c r="H27" s="73"/>
      <c r="I27" s="73">
        <v>110</v>
      </c>
      <c r="J27" s="73">
        <v>20</v>
      </c>
      <c r="K27" s="74">
        <v>530</v>
      </c>
      <c r="L27" s="73"/>
      <c r="M27" s="77" t="s">
        <v>101</v>
      </c>
      <c r="N27" s="77" t="s">
        <v>97</v>
      </c>
      <c r="O27" s="77">
        <v>1.1000000000000001</v>
      </c>
      <c r="P27" s="77">
        <v>5.6</v>
      </c>
      <c r="Q27" s="73"/>
      <c r="R27" s="77">
        <v>0.6</v>
      </c>
      <c r="S27" s="78">
        <v>7.4</v>
      </c>
      <c r="T27" s="2"/>
      <c r="U27" s="73">
        <v>14</v>
      </c>
      <c r="V27" s="73">
        <v>12</v>
      </c>
      <c r="W27" s="73">
        <v>50</v>
      </c>
      <c r="X27" s="73">
        <v>184</v>
      </c>
      <c r="Y27" s="74">
        <v>260</v>
      </c>
      <c r="Z27" s="2"/>
      <c r="AA27" s="73">
        <v>94</v>
      </c>
      <c r="AC27" s="2"/>
      <c r="AD27" s="2"/>
    </row>
    <row r="28" spans="1:30" x14ac:dyDescent="0.25">
      <c r="A28" s="2"/>
      <c r="B28" s="35" t="s">
        <v>76</v>
      </c>
      <c r="C28" s="33"/>
      <c r="D28" s="73">
        <v>170</v>
      </c>
      <c r="E28" s="73">
        <v>50</v>
      </c>
      <c r="F28" s="73">
        <v>80</v>
      </c>
      <c r="G28" s="73">
        <v>30</v>
      </c>
      <c r="H28" s="73"/>
      <c r="I28" s="73">
        <v>110</v>
      </c>
      <c r="J28" s="73">
        <v>10</v>
      </c>
      <c r="K28" s="74">
        <v>440</v>
      </c>
      <c r="L28" s="73"/>
      <c r="M28" s="77" t="s">
        <v>101</v>
      </c>
      <c r="N28" s="77" t="s">
        <v>97</v>
      </c>
      <c r="O28" s="77">
        <v>0.9</v>
      </c>
      <c r="P28" s="77">
        <v>5.5</v>
      </c>
      <c r="Q28" s="73"/>
      <c r="R28" s="77">
        <v>0.4</v>
      </c>
      <c r="S28" s="78">
        <v>6.9</v>
      </c>
      <c r="T28" s="2"/>
      <c r="U28" s="73">
        <v>13</v>
      </c>
      <c r="V28" s="73">
        <v>11</v>
      </c>
      <c r="W28" s="73">
        <v>39</v>
      </c>
      <c r="X28" s="73">
        <v>147</v>
      </c>
      <c r="Y28" s="74">
        <v>209</v>
      </c>
      <c r="Z28" s="2"/>
      <c r="AA28" s="73">
        <v>50</v>
      </c>
      <c r="AC28" s="2"/>
      <c r="AD28" s="2"/>
    </row>
    <row r="29" spans="1:30" x14ac:dyDescent="0.25">
      <c r="A29" s="2"/>
      <c r="B29" s="35" t="s">
        <v>77</v>
      </c>
      <c r="C29" s="33"/>
      <c r="D29" s="73">
        <v>160</v>
      </c>
      <c r="E29" s="73">
        <v>60</v>
      </c>
      <c r="F29" s="73">
        <v>80</v>
      </c>
      <c r="G29" s="73">
        <v>30</v>
      </c>
      <c r="H29" s="73"/>
      <c r="I29" s="73">
        <v>130</v>
      </c>
      <c r="J29" s="73">
        <v>10</v>
      </c>
      <c r="K29" s="74">
        <v>460</v>
      </c>
      <c r="L29" s="73"/>
      <c r="M29" s="77" t="s">
        <v>97</v>
      </c>
      <c r="N29" s="77" t="s">
        <v>97</v>
      </c>
      <c r="O29" s="77">
        <v>0.8</v>
      </c>
      <c r="P29" s="77">
        <v>3.2</v>
      </c>
      <c r="Q29" s="73"/>
      <c r="R29" s="77">
        <v>1.4</v>
      </c>
      <c r="S29" s="78">
        <v>5.4</v>
      </c>
      <c r="T29" s="2"/>
      <c r="U29" s="73">
        <v>12</v>
      </c>
      <c r="V29" s="73">
        <v>11</v>
      </c>
      <c r="W29" s="73">
        <v>39</v>
      </c>
      <c r="X29" s="73">
        <v>99</v>
      </c>
      <c r="Y29" s="74">
        <v>161</v>
      </c>
      <c r="Z29" s="2"/>
      <c r="AA29" s="73">
        <v>127</v>
      </c>
      <c r="AC29" s="2"/>
      <c r="AD29" s="2"/>
    </row>
    <row r="30" spans="1:30" x14ac:dyDescent="0.25">
      <c r="A30" s="2"/>
      <c r="B30" s="35" t="s">
        <v>78</v>
      </c>
      <c r="C30" s="33"/>
      <c r="D30" s="73">
        <v>250</v>
      </c>
      <c r="E30" s="73">
        <v>70</v>
      </c>
      <c r="F30" s="73">
        <v>140</v>
      </c>
      <c r="G30" s="73">
        <v>50</v>
      </c>
      <c r="H30" s="73"/>
      <c r="I30" s="73">
        <v>160</v>
      </c>
      <c r="J30" s="73">
        <v>10</v>
      </c>
      <c r="K30" s="74">
        <v>660</v>
      </c>
      <c r="L30" s="73"/>
      <c r="M30" s="77" t="s">
        <v>97</v>
      </c>
      <c r="N30" s="77" t="s">
        <v>97</v>
      </c>
      <c r="O30" s="77">
        <v>1.3</v>
      </c>
      <c r="P30" s="77">
        <v>5.7</v>
      </c>
      <c r="Q30" s="73"/>
      <c r="R30" s="77">
        <v>1</v>
      </c>
      <c r="S30" s="78">
        <v>8.1</v>
      </c>
      <c r="T30" s="2"/>
      <c r="U30" s="73">
        <v>18</v>
      </c>
      <c r="V30" s="73">
        <v>14</v>
      </c>
      <c r="W30" s="73">
        <v>67</v>
      </c>
      <c r="X30" s="73">
        <v>293</v>
      </c>
      <c r="Y30" s="74">
        <v>391</v>
      </c>
      <c r="Z30" s="2"/>
      <c r="AA30" s="73">
        <v>150</v>
      </c>
      <c r="AC30" s="2"/>
      <c r="AD30" s="2"/>
    </row>
    <row r="31" spans="1:30" ht="26.4" customHeight="1" x14ac:dyDescent="0.25">
      <c r="A31" s="2"/>
      <c r="B31" s="35" t="s">
        <v>79</v>
      </c>
      <c r="C31" s="33"/>
      <c r="D31" s="73">
        <v>230</v>
      </c>
      <c r="E31" s="73">
        <v>70</v>
      </c>
      <c r="F31" s="73">
        <v>100</v>
      </c>
      <c r="G31" s="73">
        <v>20</v>
      </c>
      <c r="H31" s="73"/>
      <c r="I31" s="73">
        <v>110</v>
      </c>
      <c r="J31" s="73">
        <v>10</v>
      </c>
      <c r="K31" s="74">
        <v>530</v>
      </c>
      <c r="L31" s="73"/>
      <c r="M31" s="77" t="s">
        <v>97</v>
      </c>
      <c r="N31" s="77" t="s">
        <v>97</v>
      </c>
      <c r="O31" s="77">
        <v>1.1000000000000001</v>
      </c>
      <c r="P31" s="77">
        <v>1.2</v>
      </c>
      <c r="Q31" s="73"/>
      <c r="R31" s="77">
        <v>0.6</v>
      </c>
      <c r="S31" s="78">
        <v>2.9</v>
      </c>
      <c r="T31" s="2"/>
      <c r="U31" s="73">
        <v>16</v>
      </c>
      <c r="V31" s="73">
        <v>14</v>
      </c>
      <c r="W31" s="73">
        <v>47</v>
      </c>
      <c r="X31" s="73">
        <v>55</v>
      </c>
      <c r="Y31" s="74">
        <v>132</v>
      </c>
      <c r="Z31" s="2"/>
      <c r="AA31" s="73">
        <v>63</v>
      </c>
      <c r="AC31" s="2"/>
      <c r="AD31" s="2"/>
    </row>
    <row r="32" spans="1:30" x14ac:dyDescent="0.25">
      <c r="A32" s="2"/>
      <c r="B32" s="35" t="s">
        <v>80</v>
      </c>
      <c r="C32" s="33"/>
      <c r="D32" s="73">
        <v>210</v>
      </c>
      <c r="E32" s="73">
        <v>60</v>
      </c>
      <c r="F32" s="73">
        <v>80</v>
      </c>
      <c r="G32" s="73">
        <v>20</v>
      </c>
      <c r="H32" s="73"/>
      <c r="I32" s="73">
        <v>150</v>
      </c>
      <c r="J32" s="73">
        <v>10</v>
      </c>
      <c r="K32" s="74">
        <v>520</v>
      </c>
      <c r="L32" s="73"/>
      <c r="M32" s="77" t="s">
        <v>97</v>
      </c>
      <c r="N32" s="77" t="s">
        <v>97</v>
      </c>
      <c r="O32" s="77">
        <v>0.9</v>
      </c>
      <c r="P32" s="77">
        <v>3.1</v>
      </c>
      <c r="Q32" s="73"/>
      <c r="R32" s="77">
        <v>3.7</v>
      </c>
      <c r="S32" s="78">
        <v>7.8</v>
      </c>
      <c r="U32" s="73">
        <v>16</v>
      </c>
      <c r="V32" s="73">
        <v>11</v>
      </c>
      <c r="W32" s="73">
        <v>38</v>
      </c>
      <c r="X32" s="73">
        <v>62</v>
      </c>
      <c r="Y32" s="74">
        <v>127</v>
      </c>
      <c r="AA32" s="73">
        <v>269</v>
      </c>
      <c r="AC32" s="2"/>
      <c r="AD32" s="2"/>
    </row>
    <row r="33" spans="1:30" x14ac:dyDescent="0.25">
      <c r="A33" s="2"/>
      <c r="B33" s="35" t="s">
        <v>81</v>
      </c>
      <c r="C33" s="33"/>
      <c r="D33" s="73">
        <v>200</v>
      </c>
      <c r="E33" s="73">
        <v>70</v>
      </c>
      <c r="F33" s="73">
        <v>70</v>
      </c>
      <c r="G33" s="73">
        <v>20</v>
      </c>
      <c r="H33" s="73"/>
      <c r="I33" s="73">
        <v>90</v>
      </c>
      <c r="J33" s="73">
        <v>10</v>
      </c>
      <c r="K33" s="74">
        <v>450</v>
      </c>
      <c r="L33" s="73"/>
      <c r="M33" s="77" t="s">
        <v>97</v>
      </c>
      <c r="N33" s="77" t="s">
        <v>97</v>
      </c>
      <c r="O33" s="77">
        <v>0.8</v>
      </c>
      <c r="P33" s="77">
        <v>2.1</v>
      </c>
      <c r="Q33" s="73"/>
      <c r="R33" s="77">
        <v>0.3</v>
      </c>
      <c r="S33" s="78">
        <v>3.2</v>
      </c>
      <c r="T33" s="2"/>
      <c r="U33" s="73">
        <v>13</v>
      </c>
      <c r="V33" s="73">
        <v>13</v>
      </c>
      <c r="W33" s="73">
        <v>35</v>
      </c>
      <c r="X33" s="73">
        <v>55</v>
      </c>
      <c r="Y33" s="74">
        <v>116</v>
      </c>
      <c r="Z33" s="2"/>
      <c r="AA33" s="73">
        <v>41</v>
      </c>
      <c r="AC33" s="2"/>
      <c r="AD33" s="2"/>
    </row>
    <row r="34" spans="1:30" x14ac:dyDescent="0.25">
      <c r="A34" s="2"/>
      <c r="B34" s="35" t="s">
        <v>82</v>
      </c>
      <c r="C34" s="33"/>
      <c r="D34" s="73">
        <v>210</v>
      </c>
      <c r="E34" s="73">
        <v>60</v>
      </c>
      <c r="F34" s="73">
        <v>130</v>
      </c>
      <c r="G34" s="73">
        <v>30</v>
      </c>
      <c r="H34" s="73"/>
      <c r="I34" s="73">
        <v>160</v>
      </c>
      <c r="J34" s="73">
        <v>10</v>
      </c>
      <c r="K34" s="74">
        <v>590</v>
      </c>
      <c r="L34" s="73"/>
      <c r="M34" s="77" t="s">
        <v>97</v>
      </c>
      <c r="N34" s="77" t="s">
        <v>97</v>
      </c>
      <c r="O34" s="77">
        <v>1.4</v>
      </c>
      <c r="P34" s="77">
        <v>2.8</v>
      </c>
      <c r="Q34" s="73"/>
      <c r="R34" s="77">
        <v>0.8</v>
      </c>
      <c r="S34" s="78">
        <v>5</v>
      </c>
      <c r="T34" s="2"/>
      <c r="U34" s="73">
        <v>17</v>
      </c>
      <c r="V34" s="73">
        <v>12</v>
      </c>
      <c r="W34" s="73">
        <v>62</v>
      </c>
      <c r="X34" s="73">
        <v>103</v>
      </c>
      <c r="Y34" s="74">
        <v>193</v>
      </c>
      <c r="Z34" s="2"/>
      <c r="AA34" s="73">
        <v>138</v>
      </c>
      <c r="AC34" s="2"/>
      <c r="AD34" s="2"/>
    </row>
    <row r="35" spans="1:30" x14ac:dyDescent="0.25">
      <c r="A35" s="2"/>
      <c r="B35" s="35" t="s">
        <v>83</v>
      </c>
      <c r="C35" s="33"/>
      <c r="D35" s="73">
        <v>170</v>
      </c>
      <c r="E35" s="73">
        <v>50</v>
      </c>
      <c r="F35" s="73">
        <v>90</v>
      </c>
      <c r="G35" s="73">
        <v>30</v>
      </c>
      <c r="H35" s="73"/>
      <c r="I35" s="73">
        <v>140</v>
      </c>
      <c r="J35" s="73">
        <v>10</v>
      </c>
      <c r="K35" s="74">
        <v>470</v>
      </c>
      <c r="L35" s="73"/>
      <c r="M35" s="77" t="s">
        <v>97</v>
      </c>
      <c r="N35" s="77" t="s">
        <v>97</v>
      </c>
      <c r="O35" s="77">
        <v>1</v>
      </c>
      <c r="P35" s="77">
        <v>2.2999999999999998</v>
      </c>
      <c r="Q35" s="73"/>
      <c r="R35" s="77">
        <v>0.4</v>
      </c>
      <c r="S35" s="78">
        <v>3.7</v>
      </c>
      <c r="T35" s="2"/>
      <c r="U35" s="73">
        <v>12</v>
      </c>
      <c r="V35" s="73">
        <v>10</v>
      </c>
      <c r="W35" s="73">
        <v>43</v>
      </c>
      <c r="X35" s="73">
        <v>113</v>
      </c>
      <c r="Y35" s="74">
        <v>177</v>
      </c>
      <c r="Z35" s="2"/>
      <c r="AA35" s="73">
        <v>77</v>
      </c>
      <c r="AC35" s="2"/>
      <c r="AD35" s="2"/>
    </row>
    <row r="36" spans="1:30" x14ac:dyDescent="0.25">
      <c r="A36" s="2"/>
      <c r="B36" s="35" t="s">
        <v>84</v>
      </c>
      <c r="C36" s="33"/>
      <c r="D36" s="73">
        <v>160</v>
      </c>
      <c r="E36" s="73">
        <v>60</v>
      </c>
      <c r="F36" s="73">
        <v>80</v>
      </c>
      <c r="G36" s="73">
        <v>40</v>
      </c>
      <c r="H36" s="73"/>
      <c r="I36" s="73">
        <v>150</v>
      </c>
      <c r="J36" s="73">
        <v>10</v>
      </c>
      <c r="K36" s="74">
        <v>490</v>
      </c>
      <c r="L36" s="73"/>
      <c r="M36" s="77" t="s">
        <v>97</v>
      </c>
      <c r="N36" s="77" t="s">
        <v>97</v>
      </c>
      <c r="O36" s="77">
        <v>0.9</v>
      </c>
      <c r="P36" s="77">
        <v>6.4</v>
      </c>
      <c r="Q36" s="73"/>
      <c r="R36" s="77">
        <v>0.9</v>
      </c>
      <c r="S36" s="78">
        <v>8.3000000000000007</v>
      </c>
      <c r="T36" s="2"/>
      <c r="U36" s="73">
        <v>12</v>
      </c>
      <c r="V36" s="73">
        <v>13</v>
      </c>
      <c r="W36" s="73">
        <v>39</v>
      </c>
      <c r="X36" s="73">
        <v>200</v>
      </c>
      <c r="Y36" s="74">
        <v>263</v>
      </c>
      <c r="Z36" s="2"/>
      <c r="AA36" s="73">
        <v>104</v>
      </c>
      <c r="AC36" s="2"/>
      <c r="AD36" s="2"/>
    </row>
    <row r="37" spans="1:30" x14ac:dyDescent="0.25">
      <c r="A37" s="2"/>
      <c r="B37" s="35" t="s">
        <v>85</v>
      </c>
      <c r="C37" s="33"/>
      <c r="D37" s="73">
        <v>220</v>
      </c>
      <c r="E37" s="73">
        <v>60</v>
      </c>
      <c r="F37" s="73">
        <v>120</v>
      </c>
      <c r="G37" s="73">
        <v>30</v>
      </c>
      <c r="H37" s="73"/>
      <c r="I37" s="73">
        <v>110</v>
      </c>
      <c r="J37" s="73">
        <v>10</v>
      </c>
      <c r="K37" s="74">
        <v>530</v>
      </c>
      <c r="L37" s="73"/>
      <c r="M37" s="77" t="s">
        <v>97</v>
      </c>
      <c r="N37" s="77" t="s">
        <v>97</v>
      </c>
      <c r="O37" s="77">
        <v>1.4</v>
      </c>
      <c r="P37" s="77">
        <v>2.5</v>
      </c>
      <c r="Q37" s="73"/>
      <c r="R37" s="77">
        <v>0.4</v>
      </c>
      <c r="S37" s="78">
        <v>4.4000000000000004</v>
      </c>
      <c r="T37" s="2"/>
      <c r="U37" s="73">
        <v>15</v>
      </c>
      <c r="V37" s="73">
        <v>11</v>
      </c>
      <c r="W37" s="73">
        <v>54</v>
      </c>
      <c r="X37" s="73">
        <v>76</v>
      </c>
      <c r="Y37" s="74">
        <v>156</v>
      </c>
      <c r="Z37" s="2"/>
      <c r="AA37" s="73">
        <v>126</v>
      </c>
      <c r="AC37" s="2"/>
      <c r="AD37" s="2"/>
    </row>
    <row r="38" spans="1:30" x14ac:dyDescent="0.25">
      <c r="A38" s="2"/>
      <c r="B38" s="35" t="s">
        <v>86</v>
      </c>
      <c r="C38" s="33"/>
      <c r="D38" s="73">
        <v>210</v>
      </c>
      <c r="E38" s="73">
        <v>40</v>
      </c>
      <c r="F38" s="73">
        <v>80</v>
      </c>
      <c r="G38" s="73">
        <v>30</v>
      </c>
      <c r="H38" s="73"/>
      <c r="I38" s="73">
        <v>100</v>
      </c>
      <c r="J38" s="73">
        <v>10</v>
      </c>
      <c r="K38" s="74">
        <v>460</v>
      </c>
      <c r="L38" s="73"/>
      <c r="M38" s="77" t="s">
        <v>97</v>
      </c>
      <c r="N38" s="77" t="s">
        <v>97</v>
      </c>
      <c r="O38" s="77">
        <v>1.1000000000000001</v>
      </c>
      <c r="P38" s="77">
        <v>4.5999999999999996</v>
      </c>
      <c r="Q38" s="73"/>
      <c r="R38" s="77">
        <v>0.7</v>
      </c>
      <c r="S38" s="78">
        <v>6.4</v>
      </c>
      <c r="T38" s="2"/>
      <c r="U38" s="73">
        <v>16</v>
      </c>
      <c r="V38" s="73">
        <v>9</v>
      </c>
      <c r="W38" s="73">
        <v>42</v>
      </c>
      <c r="X38" s="73">
        <v>166</v>
      </c>
      <c r="Y38" s="74">
        <v>233</v>
      </c>
      <c r="Z38" s="2"/>
      <c r="AA38" s="73">
        <v>66</v>
      </c>
      <c r="AC38" s="2"/>
      <c r="AD38" s="2"/>
    </row>
    <row r="39" spans="1:30" x14ac:dyDescent="0.25">
      <c r="A39" s="2"/>
      <c r="B39" s="35" t="s">
        <v>87</v>
      </c>
      <c r="C39" s="33"/>
      <c r="D39" s="73">
        <v>190</v>
      </c>
      <c r="E39" s="73">
        <v>50</v>
      </c>
      <c r="F39" s="73">
        <v>90</v>
      </c>
      <c r="G39" s="73">
        <v>40</v>
      </c>
      <c r="H39" s="73"/>
      <c r="I39" s="73">
        <v>140</v>
      </c>
      <c r="J39" s="73">
        <v>10</v>
      </c>
      <c r="K39" s="74">
        <v>510</v>
      </c>
      <c r="L39" s="73"/>
      <c r="M39" s="77" t="s">
        <v>97</v>
      </c>
      <c r="N39" s="77" t="s">
        <v>97</v>
      </c>
      <c r="O39" s="77">
        <v>1</v>
      </c>
      <c r="P39" s="77">
        <v>6.5</v>
      </c>
      <c r="Q39" s="73"/>
      <c r="R39" s="77">
        <v>1.7</v>
      </c>
      <c r="S39" s="78">
        <v>9.1999999999999993</v>
      </c>
      <c r="T39" s="2"/>
      <c r="U39" s="73">
        <v>14</v>
      </c>
      <c r="V39" s="73">
        <v>10</v>
      </c>
      <c r="W39" s="73">
        <v>47</v>
      </c>
      <c r="X39" s="73">
        <v>163</v>
      </c>
      <c r="Y39" s="74">
        <v>235</v>
      </c>
      <c r="Z39" s="2"/>
      <c r="AA39" s="73">
        <v>143</v>
      </c>
      <c r="AC39" s="2"/>
      <c r="AD39" s="2"/>
    </row>
    <row r="40" spans="1:30" x14ac:dyDescent="0.25">
      <c r="A40" s="2"/>
      <c r="B40" s="35" t="s">
        <v>88</v>
      </c>
      <c r="C40" s="33"/>
      <c r="D40" s="73">
        <v>190</v>
      </c>
      <c r="E40" s="73">
        <v>50</v>
      </c>
      <c r="F40" s="73">
        <v>100</v>
      </c>
      <c r="G40" s="73">
        <v>10</v>
      </c>
      <c r="H40" s="73"/>
      <c r="I40" s="73">
        <v>130</v>
      </c>
      <c r="J40" s="73">
        <v>30</v>
      </c>
      <c r="K40" s="74">
        <v>470</v>
      </c>
      <c r="L40" s="73"/>
      <c r="M40" s="77" t="s">
        <v>97</v>
      </c>
      <c r="N40" s="77" t="s">
        <v>97</v>
      </c>
      <c r="O40" s="77">
        <v>1.1000000000000001</v>
      </c>
      <c r="P40" s="77">
        <v>1.1000000000000001</v>
      </c>
      <c r="Q40" s="73"/>
      <c r="R40" s="77">
        <v>1.1000000000000001</v>
      </c>
      <c r="S40" s="78">
        <v>3.4</v>
      </c>
      <c r="T40" s="2"/>
      <c r="U40" s="73">
        <v>15</v>
      </c>
      <c r="V40" s="73">
        <v>9</v>
      </c>
      <c r="W40" s="73">
        <v>47</v>
      </c>
      <c r="X40" s="73">
        <v>29</v>
      </c>
      <c r="Y40" s="74">
        <v>100</v>
      </c>
      <c r="Z40" s="2"/>
      <c r="AA40" s="73">
        <v>84</v>
      </c>
      <c r="AC40" s="2"/>
      <c r="AD40" s="2"/>
    </row>
    <row r="41" spans="1:30" ht="2.7" customHeight="1" x14ac:dyDescent="0.25">
      <c r="A41" s="40"/>
      <c r="B41" s="65"/>
      <c r="C41" s="54"/>
      <c r="D41" s="80"/>
      <c r="E41" s="80"/>
      <c r="F41" s="80"/>
      <c r="G41" s="80"/>
      <c r="H41" s="80"/>
      <c r="I41" s="80"/>
      <c r="J41" s="80"/>
      <c r="K41" s="81"/>
      <c r="L41" s="80"/>
      <c r="M41" s="82"/>
      <c r="N41" s="82"/>
      <c r="O41" s="82"/>
      <c r="P41" s="82"/>
      <c r="Q41" s="80"/>
      <c r="R41" s="82"/>
      <c r="S41" s="83"/>
      <c r="T41" s="40"/>
      <c r="U41" s="80"/>
      <c r="V41" s="80"/>
      <c r="W41" s="80"/>
      <c r="X41" s="80"/>
      <c r="Y41" s="81"/>
      <c r="Z41" s="40"/>
      <c r="AA41" s="80"/>
      <c r="AB41" s="2"/>
      <c r="AC41" s="2"/>
      <c r="AD41" s="2"/>
    </row>
    <row r="42" spans="1:30" x14ac:dyDescent="0.25">
      <c r="A42" s="2"/>
      <c r="R42" s="84"/>
      <c r="S42" s="84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</row>
    <row r="43" spans="1:30" ht="15.6" x14ac:dyDescent="0.25">
      <c r="A43" s="52">
        <v>1</v>
      </c>
      <c r="B43" s="153" t="s">
        <v>146</v>
      </c>
      <c r="C43" s="153"/>
      <c r="D43" s="153"/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  <c r="Y43" s="153"/>
      <c r="Z43" s="153"/>
      <c r="AA43" s="153"/>
      <c r="AB43" s="2"/>
      <c r="AC43" s="2"/>
      <c r="AD43" s="2"/>
    </row>
    <row r="44" spans="1:30" ht="15.6" x14ac:dyDescent="0.25">
      <c r="A44" s="52">
        <v>2</v>
      </c>
      <c r="B44" s="153" t="s">
        <v>147</v>
      </c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  <c r="AA44" s="153"/>
      <c r="AB44" s="2"/>
      <c r="AC44" s="2"/>
      <c r="AD44" s="2"/>
    </row>
    <row r="45" spans="1:30" ht="16.2" customHeight="1" x14ac:dyDescent="0.25">
      <c r="A45" s="43">
        <v>3</v>
      </c>
      <c r="B45" s="153" t="s">
        <v>148</v>
      </c>
      <c r="C45" s="153"/>
      <c r="D45" s="153"/>
      <c r="E45" s="153"/>
      <c r="F45" s="153"/>
      <c r="G45" s="153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  <c r="AA45" s="153"/>
      <c r="AB45" s="2"/>
      <c r="AC45" s="2"/>
      <c r="AD45" s="2"/>
    </row>
    <row r="46" spans="1:30" ht="15.6" x14ac:dyDescent="0.25">
      <c r="A46" s="43">
        <v>4</v>
      </c>
      <c r="B46" s="153" t="s">
        <v>124</v>
      </c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</row>
    <row r="47" spans="1:30" ht="26.7" customHeight="1" x14ac:dyDescent="0.25">
      <c r="A47" s="43">
        <v>5</v>
      </c>
      <c r="B47" s="153" t="s">
        <v>149</v>
      </c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  <c r="Z47" s="153"/>
      <c r="AA47" s="153"/>
      <c r="AB47" s="2"/>
      <c r="AC47" s="2"/>
      <c r="AD47" s="2"/>
    </row>
    <row r="48" spans="1:30" ht="15.6" x14ac:dyDescent="0.25">
      <c r="A48" s="43">
        <v>6</v>
      </c>
      <c r="B48" s="2" t="s">
        <v>150</v>
      </c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6"/>
      <c r="Z48" s="86"/>
      <c r="AA48" s="86"/>
      <c r="AB48" s="2"/>
      <c r="AC48" s="2"/>
      <c r="AD48" s="2"/>
    </row>
    <row r="49" spans="1:19" x14ac:dyDescent="0.25">
      <c r="A49" s="2" t="s">
        <v>36</v>
      </c>
      <c r="B49" s="2" t="s">
        <v>95</v>
      </c>
      <c r="C49" s="2"/>
    </row>
    <row r="50" spans="1:19" x14ac:dyDescent="0.25">
      <c r="A50" s="2" t="s">
        <v>38</v>
      </c>
      <c r="B50" s="2" t="s">
        <v>96</v>
      </c>
      <c r="C50" s="2"/>
    </row>
    <row r="51" spans="1:19" x14ac:dyDescent="0.25">
      <c r="A51" s="2" t="s">
        <v>129</v>
      </c>
      <c r="B51" s="2" t="s">
        <v>151</v>
      </c>
      <c r="C51" s="2"/>
    </row>
    <row r="52" spans="1:19" x14ac:dyDescent="0.25">
      <c r="A52" s="13" t="s">
        <v>130</v>
      </c>
      <c r="B52" s="2" t="s">
        <v>152</v>
      </c>
      <c r="C52" s="13"/>
    </row>
    <row r="53" spans="1:19" ht="14.4" customHeight="1" x14ac:dyDescent="0.25">
      <c r="A53" s="13" t="s">
        <v>131</v>
      </c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</row>
    <row r="54" spans="1:19" ht="14.4" customHeight="1" x14ac:dyDescent="0.25">
      <c r="A54" s="13"/>
    </row>
    <row r="55" spans="1:19" s="15" customFormat="1" ht="14.4" customHeight="1" x14ac:dyDescent="0.25">
      <c r="A55" s="13"/>
      <c r="B55" s="5"/>
      <c r="C55" s="13"/>
    </row>
    <row r="56" spans="1:19" s="15" customFormat="1" x14ac:dyDescent="0.25">
      <c r="A56" s="13"/>
      <c r="B56" s="5"/>
      <c r="C56" s="13"/>
    </row>
    <row r="57" spans="1:19" s="15" customFormat="1" x14ac:dyDescent="0.25">
      <c r="A57" s="13"/>
      <c r="B57" s="5"/>
      <c r="C57" s="13"/>
    </row>
    <row r="58" spans="1:19" s="15" customFormat="1" x14ac:dyDescent="0.25">
      <c r="A58" s="13"/>
      <c r="B58" s="5"/>
      <c r="C58" s="13"/>
    </row>
    <row r="59" spans="1:19" s="15" customFormat="1" x14ac:dyDescent="0.25">
      <c r="A59" s="13"/>
      <c r="B59" s="5"/>
      <c r="C59" s="13"/>
    </row>
  </sheetData>
  <mergeCells count="16">
    <mergeCell ref="B47:AA47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  <mergeCell ref="AA5:AA6"/>
    <mergeCell ref="B43:AA43"/>
    <mergeCell ref="B44:AA44"/>
    <mergeCell ref="B45:AA45"/>
    <mergeCell ref="B46:S46"/>
  </mergeCells>
  <hyperlinks>
    <hyperlink ref="A1:B1" location="ContentsHead" display="ContentsHead"/>
  </hyperlinks>
  <pageMargins left="0.7" right="0.7" top="0.75" bottom="0.75" header="0.3" footer="0.3"/>
  <pageSetup scale="2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Y53"/>
  <sheetViews>
    <sheetView workbookViewId="0">
      <selection sqref="A1:B1"/>
    </sheetView>
  </sheetViews>
  <sheetFormatPr defaultColWidth="0" defaultRowHeight="13.2" x14ac:dyDescent="0.25"/>
  <cols>
    <col min="1" max="1" width="2.6640625" style="2" customWidth="1"/>
    <col min="2" max="2" width="27.109375" style="2" customWidth="1"/>
    <col min="3" max="3" width="11.44140625" style="2" customWidth="1"/>
    <col min="4" max="4" width="16.33203125" style="2" customWidth="1"/>
    <col min="5" max="5" width="13.6640625" style="2" customWidth="1"/>
    <col min="6" max="6" width="11.6640625" style="2" customWidth="1"/>
    <col min="7" max="7" width="16.6640625" style="2" customWidth="1"/>
    <col min="8" max="8" width="12.6640625" style="2" customWidth="1"/>
    <col min="9" max="11" width="8.88671875" style="2" customWidth="1"/>
    <col min="12" max="25" width="0" style="2" hidden="1" customWidth="1"/>
    <col min="26" max="16384" width="8.88671875" style="2" hidden="1"/>
  </cols>
  <sheetData>
    <row r="1" spans="1:8" ht="14.4" x14ac:dyDescent="0.25">
      <c r="A1" s="154" t="s">
        <v>39</v>
      </c>
      <c r="B1" s="154"/>
    </row>
    <row r="2" spans="1:8" ht="14.4" customHeight="1" x14ac:dyDescent="0.25">
      <c r="A2" s="155" t="s">
        <v>155</v>
      </c>
      <c r="B2" s="155"/>
      <c r="C2" s="155"/>
      <c r="D2" s="155"/>
      <c r="E2" s="155"/>
      <c r="F2" s="155"/>
      <c r="G2" s="155"/>
      <c r="H2" s="155"/>
    </row>
    <row r="4" spans="1:8" ht="16.8" x14ac:dyDescent="0.55000000000000004">
      <c r="A4" s="158" t="s">
        <v>41</v>
      </c>
      <c r="B4" s="158"/>
      <c r="C4" s="158" t="s">
        <v>156</v>
      </c>
      <c r="D4" s="158"/>
      <c r="E4" s="158"/>
      <c r="F4" s="158" t="s">
        <v>157</v>
      </c>
      <c r="G4" s="158"/>
      <c r="H4" s="158"/>
    </row>
    <row r="5" spans="1:8" ht="16.8" x14ac:dyDescent="0.55000000000000004">
      <c r="A5" s="162"/>
      <c r="B5" s="162"/>
      <c r="C5" s="19" t="s">
        <v>45</v>
      </c>
      <c r="D5" s="55" t="s">
        <v>158</v>
      </c>
      <c r="E5" s="88" t="s">
        <v>121</v>
      </c>
      <c r="F5" s="19" t="s">
        <v>45</v>
      </c>
      <c r="G5" s="55" t="s">
        <v>158</v>
      </c>
      <c r="H5" s="88" t="s">
        <v>121</v>
      </c>
    </row>
    <row r="6" spans="1:8" x14ac:dyDescent="0.25">
      <c r="A6" s="10" t="s">
        <v>153</v>
      </c>
      <c r="B6" s="7"/>
      <c r="C6" s="89">
        <v>890</v>
      </c>
      <c r="D6" s="89">
        <v>310</v>
      </c>
      <c r="E6" s="90">
        <v>1200</v>
      </c>
      <c r="F6" s="91">
        <v>12</v>
      </c>
      <c r="G6" s="91">
        <v>41.8</v>
      </c>
      <c r="H6" s="92">
        <v>53.7</v>
      </c>
    </row>
    <row r="7" spans="1:8" x14ac:dyDescent="0.25">
      <c r="B7" s="7" t="s">
        <v>159</v>
      </c>
      <c r="C7" s="24">
        <v>200</v>
      </c>
      <c r="D7" s="24">
        <v>60</v>
      </c>
      <c r="E7" s="93">
        <v>260</v>
      </c>
      <c r="F7" s="47">
        <v>3.1</v>
      </c>
      <c r="G7" s="47">
        <v>6.7</v>
      </c>
      <c r="H7" s="94">
        <v>9.8000000000000007</v>
      </c>
    </row>
    <row r="8" spans="1:8" x14ac:dyDescent="0.25">
      <c r="B8" s="7" t="s">
        <v>160</v>
      </c>
      <c r="C8" s="24">
        <v>200</v>
      </c>
      <c r="D8" s="24">
        <v>70</v>
      </c>
      <c r="E8" s="93">
        <v>260</v>
      </c>
      <c r="F8" s="47">
        <v>2.2999999999999998</v>
      </c>
      <c r="G8" s="47">
        <v>16.600000000000001</v>
      </c>
      <c r="H8" s="94">
        <v>18.899999999999999</v>
      </c>
    </row>
    <row r="9" spans="1:8" x14ac:dyDescent="0.25">
      <c r="B9" s="7" t="s">
        <v>161</v>
      </c>
      <c r="C9" s="24">
        <v>260</v>
      </c>
      <c r="D9" s="24">
        <v>70</v>
      </c>
      <c r="E9" s="93">
        <v>330</v>
      </c>
      <c r="F9" s="47">
        <v>2.6</v>
      </c>
      <c r="G9" s="47">
        <v>9.9</v>
      </c>
      <c r="H9" s="94">
        <v>12.4</v>
      </c>
    </row>
    <row r="10" spans="1:8" x14ac:dyDescent="0.25">
      <c r="B10" s="7" t="s">
        <v>162</v>
      </c>
      <c r="C10" s="24">
        <v>230</v>
      </c>
      <c r="D10" s="24">
        <v>120</v>
      </c>
      <c r="E10" s="93">
        <v>350</v>
      </c>
      <c r="F10" s="47">
        <v>4</v>
      </c>
      <c r="G10" s="47">
        <v>8.6</v>
      </c>
      <c r="H10" s="94">
        <v>12.5</v>
      </c>
    </row>
    <row r="11" spans="1:8" ht="26.4" customHeight="1" x14ac:dyDescent="0.25">
      <c r="A11" s="95" t="s">
        <v>163</v>
      </c>
      <c r="B11" s="7"/>
      <c r="C11" s="89">
        <v>840</v>
      </c>
      <c r="D11" s="89">
        <v>220</v>
      </c>
      <c r="E11" s="90">
        <v>1060</v>
      </c>
      <c r="F11" s="91">
        <v>9</v>
      </c>
      <c r="G11" s="91">
        <v>21.4</v>
      </c>
      <c r="H11" s="92">
        <v>30.4</v>
      </c>
    </row>
    <row r="12" spans="1:8" x14ac:dyDescent="0.25">
      <c r="B12" s="7" t="s">
        <v>164</v>
      </c>
      <c r="C12" s="24">
        <v>240</v>
      </c>
      <c r="D12" s="24">
        <v>60</v>
      </c>
      <c r="E12" s="93">
        <v>300</v>
      </c>
      <c r="F12" s="47">
        <v>3.6</v>
      </c>
      <c r="G12" s="47">
        <v>3.2</v>
      </c>
      <c r="H12" s="94">
        <v>6.8</v>
      </c>
    </row>
    <row r="13" spans="1:8" x14ac:dyDescent="0.25">
      <c r="B13" s="7" t="s">
        <v>64</v>
      </c>
      <c r="C13" s="24">
        <v>250</v>
      </c>
      <c r="D13" s="24">
        <v>70</v>
      </c>
      <c r="E13" s="93">
        <v>320</v>
      </c>
      <c r="F13" s="47">
        <v>1.9</v>
      </c>
      <c r="G13" s="47">
        <v>11</v>
      </c>
      <c r="H13" s="94">
        <v>12.9</v>
      </c>
    </row>
    <row r="14" spans="1:8" x14ac:dyDescent="0.25">
      <c r="B14" s="7" t="s">
        <v>65</v>
      </c>
      <c r="C14" s="24">
        <v>310</v>
      </c>
      <c r="D14" s="24">
        <v>70</v>
      </c>
      <c r="E14" s="93">
        <v>380</v>
      </c>
      <c r="F14" s="47">
        <v>3</v>
      </c>
      <c r="G14" s="47">
        <v>7.1</v>
      </c>
      <c r="H14" s="94">
        <v>10.1</v>
      </c>
    </row>
    <row r="15" spans="1:8" ht="2.4" customHeight="1" x14ac:dyDescent="0.25">
      <c r="A15" s="40"/>
      <c r="B15" s="96"/>
      <c r="C15" s="37"/>
      <c r="D15" s="37"/>
      <c r="E15" s="97"/>
      <c r="F15" s="98"/>
      <c r="G15" s="98"/>
      <c r="H15" s="99"/>
    </row>
    <row r="16" spans="1:8" ht="14.4" customHeight="1" x14ac:dyDescent="0.25">
      <c r="A16" s="7"/>
      <c r="B16" s="7"/>
    </row>
    <row r="17" spans="1:8" ht="15.6" x14ac:dyDescent="0.25">
      <c r="A17" s="52">
        <v>1</v>
      </c>
      <c r="B17" s="2" t="s">
        <v>165</v>
      </c>
    </row>
    <row r="18" spans="1:8" ht="52.5" customHeight="1" x14ac:dyDescent="0.25">
      <c r="A18" s="52">
        <v>2</v>
      </c>
      <c r="B18" s="153" t="s">
        <v>166</v>
      </c>
      <c r="C18" s="164"/>
      <c r="D18" s="164"/>
      <c r="E18" s="164"/>
      <c r="F18" s="164"/>
      <c r="G18" s="164"/>
      <c r="H18" s="164"/>
    </row>
    <row r="19" spans="1:8" ht="26.7" customHeight="1" x14ac:dyDescent="0.25">
      <c r="A19" s="43">
        <v>3</v>
      </c>
      <c r="B19" s="159" t="s">
        <v>167</v>
      </c>
      <c r="C19" s="159"/>
      <c r="D19" s="159"/>
      <c r="E19" s="159"/>
      <c r="F19" s="159"/>
      <c r="G19" s="159"/>
      <c r="H19" s="159"/>
    </row>
    <row r="20" spans="1:8" ht="15.6" x14ac:dyDescent="0.25">
      <c r="A20" s="52">
        <v>4</v>
      </c>
      <c r="B20" s="2" t="s">
        <v>93</v>
      </c>
    </row>
    <row r="21" spans="1:8" x14ac:dyDescent="0.25">
      <c r="A21" s="2" t="s">
        <v>36</v>
      </c>
      <c r="B21" s="2" t="s">
        <v>95</v>
      </c>
    </row>
    <row r="22" spans="1:8" x14ac:dyDescent="0.25">
      <c r="A22" s="2" t="s">
        <v>38</v>
      </c>
      <c r="B22" s="2" t="s">
        <v>96</v>
      </c>
    </row>
    <row r="25" spans="1:8" ht="28.2" customHeight="1" x14ac:dyDescent="0.25">
      <c r="A25" s="165" t="s">
        <v>168</v>
      </c>
      <c r="B25" s="165"/>
      <c r="C25" s="165"/>
      <c r="D25" s="165"/>
      <c r="E25" s="165"/>
      <c r="F25" s="165"/>
      <c r="G25" s="165"/>
      <c r="H25" s="165"/>
    </row>
    <row r="26" spans="1:8" x14ac:dyDescent="0.25">
      <c r="A26" s="8"/>
      <c r="B26" s="8"/>
    </row>
    <row r="27" spans="1:8" ht="16.8" x14ac:dyDescent="0.55000000000000004">
      <c r="A27" s="158" t="s">
        <v>41</v>
      </c>
      <c r="B27" s="158"/>
      <c r="C27" s="158" t="s">
        <v>133</v>
      </c>
      <c r="D27" s="158"/>
      <c r="E27" s="158"/>
    </row>
    <row r="28" spans="1:8" ht="16.8" x14ac:dyDescent="0.55000000000000004">
      <c r="A28" s="162"/>
      <c r="B28" s="162"/>
      <c r="C28" s="19" t="s">
        <v>45</v>
      </c>
      <c r="D28" s="19" t="s">
        <v>169</v>
      </c>
      <c r="E28" s="88" t="s">
        <v>121</v>
      </c>
    </row>
    <row r="29" spans="1:8" x14ac:dyDescent="0.25">
      <c r="A29" s="10" t="s">
        <v>153</v>
      </c>
      <c r="B29" s="7"/>
      <c r="C29" s="89">
        <v>300</v>
      </c>
      <c r="D29" s="89">
        <v>130</v>
      </c>
      <c r="E29" s="90">
        <v>430</v>
      </c>
    </row>
    <row r="30" spans="1:8" x14ac:dyDescent="0.25">
      <c r="B30" s="7" t="s">
        <v>159</v>
      </c>
      <c r="C30" s="24">
        <v>50</v>
      </c>
      <c r="D30" s="24">
        <v>30</v>
      </c>
      <c r="E30" s="93">
        <v>70</v>
      </c>
      <c r="G30" s="100"/>
    </row>
    <row r="31" spans="1:8" x14ac:dyDescent="0.25">
      <c r="B31" s="7" t="s">
        <v>160</v>
      </c>
      <c r="C31" s="24">
        <v>70</v>
      </c>
      <c r="D31" s="24">
        <v>20</v>
      </c>
      <c r="E31" s="93">
        <v>90</v>
      </c>
      <c r="G31" s="100"/>
    </row>
    <row r="32" spans="1:8" x14ac:dyDescent="0.25">
      <c r="B32" s="7" t="s">
        <v>161</v>
      </c>
      <c r="C32" s="24">
        <v>90</v>
      </c>
      <c r="D32" s="24">
        <v>30</v>
      </c>
      <c r="E32" s="93">
        <v>120</v>
      </c>
      <c r="G32" s="100"/>
    </row>
    <row r="33" spans="1:8" x14ac:dyDescent="0.25">
      <c r="B33" s="7" t="s">
        <v>162</v>
      </c>
      <c r="C33" s="24">
        <v>100</v>
      </c>
      <c r="D33" s="24">
        <v>50</v>
      </c>
      <c r="E33" s="93">
        <v>150</v>
      </c>
      <c r="G33" s="100"/>
    </row>
    <row r="34" spans="1:8" ht="26.4" customHeight="1" x14ac:dyDescent="0.25">
      <c r="A34" s="95" t="s">
        <v>163</v>
      </c>
      <c r="B34" s="7"/>
      <c r="C34" s="89">
        <v>250</v>
      </c>
      <c r="D34" s="89">
        <v>70</v>
      </c>
      <c r="E34" s="90">
        <v>320</v>
      </c>
      <c r="G34" s="100"/>
    </row>
    <row r="35" spans="1:8" x14ac:dyDescent="0.25">
      <c r="B35" s="7" t="s">
        <v>164</v>
      </c>
      <c r="C35" s="24">
        <v>70</v>
      </c>
      <c r="D35" s="24">
        <v>20</v>
      </c>
      <c r="E35" s="93">
        <v>100</v>
      </c>
      <c r="G35" s="100"/>
    </row>
    <row r="36" spans="1:8" x14ac:dyDescent="0.25">
      <c r="B36" s="7" t="s">
        <v>64</v>
      </c>
      <c r="C36" s="24">
        <v>60</v>
      </c>
      <c r="D36" s="24">
        <v>20</v>
      </c>
      <c r="E36" s="93">
        <v>80</v>
      </c>
      <c r="G36" s="100"/>
    </row>
    <row r="37" spans="1:8" x14ac:dyDescent="0.25">
      <c r="B37" s="7" t="s">
        <v>65</v>
      </c>
      <c r="C37" s="24">
        <v>80</v>
      </c>
      <c r="D37" s="24">
        <v>20</v>
      </c>
      <c r="E37" s="93">
        <v>100</v>
      </c>
      <c r="G37" s="100"/>
    </row>
    <row r="38" spans="1:8" ht="2.7" customHeight="1" x14ac:dyDescent="0.25">
      <c r="A38" s="40"/>
      <c r="B38" s="96"/>
      <c r="C38" s="37"/>
      <c r="D38" s="37"/>
      <c r="E38" s="97"/>
      <c r="G38" s="100">
        <v>0</v>
      </c>
    </row>
    <row r="39" spans="1:8" x14ac:dyDescent="0.25">
      <c r="A39" s="7"/>
      <c r="B39" s="7"/>
    </row>
    <row r="40" spans="1:8" ht="15.6" x14ac:dyDescent="0.25">
      <c r="A40" s="52">
        <v>1</v>
      </c>
      <c r="B40" s="2" t="s">
        <v>89</v>
      </c>
    </row>
    <row r="41" spans="1:8" ht="54.6" customHeight="1" x14ac:dyDescent="0.25">
      <c r="A41" s="52">
        <v>2</v>
      </c>
      <c r="B41" s="166" t="s">
        <v>166</v>
      </c>
      <c r="C41" s="167"/>
      <c r="D41" s="167"/>
      <c r="E41" s="167"/>
      <c r="F41" s="167"/>
      <c r="G41" s="167"/>
      <c r="H41" s="167"/>
    </row>
    <row r="42" spans="1:8" ht="26.7" customHeight="1" x14ac:dyDescent="0.25">
      <c r="A42" s="43">
        <v>3</v>
      </c>
      <c r="B42" s="159" t="s">
        <v>167</v>
      </c>
      <c r="C42" s="159"/>
      <c r="D42" s="159"/>
      <c r="E42" s="159"/>
      <c r="F42" s="159"/>
      <c r="G42" s="159"/>
      <c r="H42" s="159"/>
    </row>
    <row r="43" spans="1:8" ht="15.6" x14ac:dyDescent="0.25">
      <c r="A43" s="52">
        <v>4</v>
      </c>
      <c r="B43" s="2" t="s">
        <v>93</v>
      </c>
    </row>
    <row r="44" spans="1:8" x14ac:dyDescent="0.25">
      <c r="A44" s="2" t="s">
        <v>36</v>
      </c>
      <c r="B44" s="2" t="s">
        <v>95</v>
      </c>
    </row>
    <row r="45" spans="1:8" x14ac:dyDescent="0.25">
      <c r="A45" s="2" t="s">
        <v>38</v>
      </c>
      <c r="B45" s="2" t="s">
        <v>96</v>
      </c>
    </row>
    <row r="46" spans="1:8" x14ac:dyDescent="0.25">
      <c r="A46" s="2" t="s">
        <v>129</v>
      </c>
      <c r="B46" s="2" t="s">
        <v>151</v>
      </c>
    </row>
    <row r="49" spans="3:8" x14ac:dyDescent="0.25">
      <c r="C49" s="49"/>
      <c r="D49" s="49"/>
      <c r="E49" s="101"/>
      <c r="G49" s="46"/>
      <c r="H49" s="46"/>
    </row>
    <row r="50" spans="3:8" x14ac:dyDescent="0.25">
      <c r="C50" s="49"/>
      <c r="D50" s="49"/>
      <c r="E50" s="101"/>
      <c r="G50" s="46"/>
      <c r="H50" s="46"/>
    </row>
    <row r="51" spans="3:8" x14ac:dyDescent="0.25">
      <c r="C51" s="49"/>
      <c r="D51" s="49"/>
      <c r="E51" s="101"/>
      <c r="G51" s="46"/>
      <c r="H51" s="46"/>
    </row>
    <row r="52" spans="3:8" x14ac:dyDescent="0.25">
      <c r="C52" s="49"/>
      <c r="D52" s="49"/>
      <c r="E52" s="101"/>
      <c r="G52" s="46"/>
      <c r="H52" s="46"/>
    </row>
    <row r="53" spans="3:8" x14ac:dyDescent="0.25">
      <c r="C53" s="49"/>
      <c r="D53" s="49"/>
      <c r="E53" s="101"/>
      <c r="G53" s="46"/>
      <c r="H53" s="46"/>
    </row>
  </sheetData>
  <mergeCells count="12">
    <mergeCell ref="B42:H42"/>
    <mergeCell ref="B18:H18"/>
    <mergeCell ref="B19:H19"/>
    <mergeCell ref="A25:H25"/>
    <mergeCell ref="A27:B28"/>
    <mergeCell ref="C27:E27"/>
    <mergeCell ref="B41:H41"/>
    <mergeCell ref="A1:B1"/>
    <mergeCell ref="A2:H2"/>
    <mergeCell ref="A4:B5"/>
    <mergeCell ref="C4:E4"/>
    <mergeCell ref="F4:H4"/>
  </mergeCells>
  <hyperlinks>
    <hyperlink ref="A1:B1" location="ContentsHead" display="ContentsHead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Q44"/>
  <sheetViews>
    <sheetView workbookViewId="0">
      <pane ySplit="4" topLeftCell="A5" activePane="bottomLeft" state="frozen"/>
      <selection pane="bottomLeft" activeCell="B38" sqref="B38"/>
    </sheetView>
  </sheetViews>
  <sheetFormatPr defaultColWidth="0" defaultRowHeight="13.2" x14ac:dyDescent="0.25"/>
  <cols>
    <col min="1" max="1" width="2.6640625" style="2" customWidth="1"/>
    <col min="2" max="2" width="24.44140625" style="2" customWidth="1"/>
    <col min="3" max="3" width="14.44140625" style="45" customWidth="1"/>
    <col min="4" max="4" width="19.33203125" style="102" customWidth="1"/>
    <col min="5" max="6" width="8.88671875" style="2" customWidth="1"/>
    <col min="7" max="17" width="0" style="2" hidden="1" customWidth="1"/>
    <col min="18" max="16384" width="7" style="2" hidden="1"/>
  </cols>
  <sheetData>
    <row r="1" spans="1:6" ht="14.4" x14ac:dyDescent="0.25">
      <c r="A1" s="154" t="s">
        <v>39</v>
      </c>
      <c r="B1" s="154"/>
    </row>
    <row r="2" spans="1:6" ht="29.4" customHeight="1" x14ac:dyDescent="0.25">
      <c r="A2" s="169" t="s">
        <v>170</v>
      </c>
      <c r="B2" s="169"/>
      <c r="C2" s="169"/>
      <c r="D2" s="169"/>
      <c r="E2" s="8"/>
      <c r="F2" s="8"/>
    </row>
    <row r="3" spans="1:6" ht="7.2" customHeight="1" x14ac:dyDescent="0.25"/>
    <row r="4" spans="1:6" ht="33.6" x14ac:dyDescent="0.55000000000000004">
      <c r="A4" s="170" t="s">
        <v>41</v>
      </c>
      <c r="B4" s="170"/>
      <c r="C4" s="103" t="s">
        <v>133</v>
      </c>
      <c r="D4" s="104" t="s">
        <v>171</v>
      </c>
    </row>
    <row r="5" spans="1:6" x14ac:dyDescent="0.25">
      <c r="A5" s="8" t="s">
        <v>56</v>
      </c>
      <c r="B5" s="8"/>
      <c r="C5" s="105"/>
      <c r="D5" s="106"/>
    </row>
    <row r="6" spans="1:6" x14ac:dyDescent="0.25">
      <c r="B6" s="32" t="s">
        <v>153</v>
      </c>
      <c r="C6" s="105">
        <v>1410</v>
      </c>
      <c r="D6" s="107">
        <v>10.6</v>
      </c>
      <c r="E6" s="29"/>
    </row>
    <row r="7" spans="1:6" x14ac:dyDescent="0.25">
      <c r="B7" s="32" t="s">
        <v>57</v>
      </c>
      <c r="C7" s="105">
        <v>480</v>
      </c>
      <c r="D7" s="107">
        <v>3.9</v>
      </c>
      <c r="E7" s="29"/>
    </row>
    <row r="8" spans="1:6" ht="26.4" customHeight="1" x14ac:dyDescent="0.25">
      <c r="A8" s="8" t="s">
        <v>58</v>
      </c>
      <c r="B8" s="8"/>
      <c r="C8" s="105"/>
      <c r="D8" s="106"/>
    </row>
    <row r="9" spans="1:6" x14ac:dyDescent="0.25">
      <c r="B9" s="32" t="s">
        <v>159</v>
      </c>
      <c r="C9" s="105">
        <v>380</v>
      </c>
      <c r="D9" s="107">
        <v>2.8</v>
      </c>
    </row>
    <row r="10" spans="1:6" x14ac:dyDescent="0.25">
      <c r="B10" s="32" t="s">
        <v>160</v>
      </c>
      <c r="C10" s="105">
        <v>430</v>
      </c>
      <c r="D10" s="107">
        <v>3.3</v>
      </c>
    </row>
    <row r="11" spans="1:6" x14ac:dyDescent="0.25">
      <c r="B11" s="32" t="s">
        <v>161</v>
      </c>
      <c r="C11" s="105">
        <v>360</v>
      </c>
      <c r="D11" s="107">
        <v>2.9</v>
      </c>
    </row>
    <row r="12" spans="1:6" x14ac:dyDescent="0.25">
      <c r="B12" s="32" t="s">
        <v>162</v>
      </c>
      <c r="C12" s="105">
        <v>230</v>
      </c>
      <c r="D12" s="107">
        <v>1.6</v>
      </c>
    </row>
    <row r="13" spans="1:6" ht="25.2" customHeight="1" x14ac:dyDescent="0.25">
      <c r="B13" s="32" t="s">
        <v>164</v>
      </c>
      <c r="C13" s="105">
        <v>240</v>
      </c>
      <c r="D13" s="107">
        <v>1.9</v>
      </c>
    </row>
    <row r="14" spans="1:6" x14ac:dyDescent="0.25">
      <c r="B14" s="32" t="s">
        <v>64</v>
      </c>
      <c r="C14" s="105">
        <v>180</v>
      </c>
      <c r="D14" s="107">
        <v>1.4</v>
      </c>
    </row>
    <row r="15" spans="1:6" x14ac:dyDescent="0.25">
      <c r="B15" s="32" t="s">
        <v>65</v>
      </c>
      <c r="C15" s="105">
        <v>60</v>
      </c>
      <c r="D15" s="107">
        <v>0.6</v>
      </c>
    </row>
    <row r="16" spans="1:6" ht="26.4" customHeight="1" x14ac:dyDescent="0.25">
      <c r="A16" s="8" t="s">
        <v>66</v>
      </c>
      <c r="B16" s="8"/>
      <c r="C16" s="105"/>
      <c r="D16" s="106"/>
    </row>
    <row r="17" spans="2:4" x14ac:dyDescent="0.25">
      <c r="B17" s="35" t="s">
        <v>172</v>
      </c>
      <c r="C17" s="105">
        <v>100</v>
      </c>
      <c r="D17" s="107">
        <v>0.8</v>
      </c>
    </row>
    <row r="18" spans="2:4" x14ac:dyDescent="0.25">
      <c r="B18" s="35" t="s">
        <v>173</v>
      </c>
      <c r="C18" s="105">
        <v>140</v>
      </c>
      <c r="D18" s="107">
        <v>0.9</v>
      </c>
    </row>
    <row r="19" spans="2:4" x14ac:dyDescent="0.25">
      <c r="B19" s="35" t="s">
        <v>174</v>
      </c>
      <c r="C19" s="105">
        <v>140</v>
      </c>
      <c r="D19" s="107">
        <v>1.1000000000000001</v>
      </c>
    </row>
    <row r="20" spans="2:4" x14ac:dyDescent="0.25">
      <c r="B20" s="35" t="s">
        <v>175</v>
      </c>
      <c r="C20" s="105">
        <v>140</v>
      </c>
      <c r="D20" s="107">
        <v>1</v>
      </c>
    </row>
    <row r="21" spans="2:4" x14ac:dyDescent="0.25">
      <c r="B21" s="35" t="s">
        <v>176</v>
      </c>
      <c r="C21" s="105">
        <v>160</v>
      </c>
      <c r="D21" s="107">
        <v>1.2</v>
      </c>
    </row>
    <row r="22" spans="2:4" x14ac:dyDescent="0.25">
      <c r="B22" s="35" t="s">
        <v>177</v>
      </c>
      <c r="C22" s="105">
        <v>140</v>
      </c>
      <c r="D22" s="107">
        <v>1.1000000000000001</v>
      </c>
    </row>
    <row r="23" spans="2:4" x14ac:dyDescent="0.25">
      <c r="B23" s="35" t="s">
        <v>178</v>
      </c>
      <c r="C23" s="105">
        <v>110</v>
      </c>
      <c r="D23" s="107">
        <v>0.8</v>
      </c>
    </row>
    <row r="24" spans="2:4" x14ac:dyDescent="0.25">
      <c r="B24" s="35" t="s">
        <v>179</v>
      </c>
      <c r="C24" s="105">
        <v>130</v>
      </c>
      <c r="D24" s="107">
        <v>1.2</v>
      </c>
    </row>
    <row r="25" spans="2:4" x14ac:dyDescent="0.25">
      <c r="B25" s="35" t="s">
        <v>180</v>
      </c>
      <c r="C25" s="105">
        <v>120</v>
      </c>
      <c r="D25" s="107">
        <v>0.9</v>
      </c>
    </row>
    <row r="26" spans="2:4" x14ac:dyDescent="0.25">
      <c r="B26" s="35" t="s">
        <v>181</v>
      </c>
      <c r="C26" s="105">
        <v>80</v>
      </c>
      <c r="D26" s="107">
        <v>0.5</v>
      </c>
    </row>
    <row r="27" spans="2:4" x14ac:dyDescent="0.25">
      <c r="B27" s="35" t="s">
        <v>182</v>
      </c>
      <c r="C27" s="105">
        <v>60</v>
      </c>
      <c r="D27" s="107">
        <v>0.4</v>
      </c>
    </row>
    <row r="28" spans="2:4" x14ac:dyDescent="0.25">
      <c r="B28" s="35" t="s">
        <v>183</v>
      </c>
      <c r="C28" s="105">
        <v>100</v>
      </c>
      <c r="D28" s="107">
        <v>0.7</v>
      </c>
    </row>
    <row r="29" spans="2:4" ht="26.4" customHeight="1" x14ac:dyDescent="0.25">
      <c r="B29" s="35" t="s">
        <v>184</v>
      </c>
      <c r="C29" s="105">
        <v>90</v>
      </c>
      <c r="D29" s="107">
        <v>0.8</v>
      </c>
    </row>
    <row r="30" spans="2:4" x14ac:dyDescent="0.25">
      <c r="B30" s="35" t="s">
        <v>185</v>
      </c>
      <c r="C30" s="105">
        <v>70</v>
      </c>
      <c r="D30" s="107">
        <v>0.6</v>
      </c>
    </row>
    <row r="31" spans="2:4" x14ac:dyDescent="0.25">
      <c r="B31" s="35" t="s">
        <v>186</v>
      </c>
      <c r="C31" s="105">
        <v>70</v>
      </c>
      <c r="D31" s="107">
        <v>0.5</v>
      </c>
    </row>
    <row r="32" spans="2:4" x14ac:dyDescent="0.25">
      <c r="B32" s="35" t="s">
        <v>187</v>
      </c>
      <c r="C32" s="105">
        <v>70</v>
      </c>
      <c r="D32" s="107">
        <v>0.6</v>
      </c>
    </row>
    <row r="33" spans="1:4" x14ac:dyDescent="0.25">
      <c r="B33" s="35" t="s">
        <v>188</v>
      </c>
      <c r="C33" s="105">
        <v>70</v>
      </c>
      <c r="D33" s="107">
        <v>0.5</v>
      </c>
    </row>
    <row r="34" spans="1:4" x14ac:dyDescent="0.25">
      <c r="B34" s="35" t="s">
        <v>189</v>
      </c>
      <c r="C34" s="105">
        <v>40</v>
      </c>
      <c r="D34" s="107">
        <v>0.3</v>
      </c>
    </row>
    <row r="35" spans="1:4" x14ac:dyDescent="0.25">
      <c r="B35" s="35" t="s">
        <v>85</v>
      </c>
      <c r="C35" s="151" t="s">
        <v>190</v>
      </c>
      <c r="D35" s="107" t="s">
        <v>98</v>
      </c>
    </row>
    <row r="36" spans="1:4" x14ac:dyDescent="0.25">
      <c r="B36" s="35" t="s">
        <v>86</v>
      </c>
      <c r="C36" s="105" t="s">
        <v>191</v>
      </c>
      <c r="D36" s="107" t="s">
        <v>99</v>
      </c>
    </row>
    <row r="37" spans="1:4" x14ac:dyDescent="0.25">
      <c r="B37" s="35" t="s">
        <v>87</v>
      </c>
      <c r="C37" s="105" t="s">
        <v>192</v>
      </c>
      <c r="D37" s="107" t="s">
        <v>100</v>
      </c>
    </row>
    <row r="38" spans="1:4" x14ac:dyDescent="0.25">
      <c r="B38" s="35" t="s">
        <v>88</v>
      </c>
      <c r="C38" s="105" t="s">
        <v>101</v>
      </c>
      <c r="D38" s="107" t="s">
        <v>101</v>
      </c>
    </row>
    <row r="39" spans="1:4" ht="2.7" customHeight="1" x14ac:dyDescent="0.25">
      <c r="A39" s="40"/>
      <c r="B39" s="108"/>
      <c r="C39" s="109"/>
      <c r="D39" s="110"/>
    </row>
    <row r="40" spans="1:4" x14ac:dyDescent="0.25">
      <c r="A40" s="7"/>
      <c r="B40" s="7"/>
      <c r="C40" s="105"/>
      <c r="D40" s="106"/>
    </row>
    <row r="41" spans="1:4" ht="26.7" customHeight="1" x14ac:dyDescent="0.25">
      <c r="A41" s="52">
        <v>1</v>
      </c>
      <c r="B41" s="168" t="s">
        <v>193</v>
      </c>
      <c r="C41" s="168"/>
      <c r="D41" s="168"/>
    </row>
    <row r="42" spans="1:4" ht="25.2" customHeight="1" x14ac:dyDescent="0.25">
      <c r="A42" s="53" t="s">
        <v>36</v>
      </c>
      <c r="B42" s="168" t="s">
        <v>95</v>
      </c>
      <c r="C42" s="168"/>
      <c r="D42" s="168"/>
    </row>
    <row r="43" spans="1:4" ht="29.4" customHeight="1" x14ac:dyDescent="0.25">
      <c r="A43" s="53" t="s">
        <v>38</v>
      </c>
      <c r="B43" s="168" t="s">
        <v>96</v>
      </c>
      <c r="C43" s="168"/>
      <c r="D43" s="168"/>
    </row>
    <row r="44" spans="1:4" ht="25.2" customHeight="1" x14ac:dyDescent="0.25">
      <c r="A44" s="111" t="s">
        <v>130</v>
      </c>
      <c r="B44" s="168" t="s">
        <v>194</v>
      </c>
      <c r="C44" s="168"/>
      <c r="D44" s="168"/>
    </row>
  </sheetData>
  <mergeCells count="7">
    <mergeCell ref="B43:D43"/>
    <mergeCell ref="B44:D44"/>
    <mergeCell ref="A1:B1"/>
    <mergeCell ref="A2:D2"/>
    <mergeCell ref="A4:B4"/>
    <mergeCell ref="B41:D41"/>
    <mergeCell ref="B42:D42"/>
  </mergeCells>
  <hyperlinks>
    <hyperlink ref="A1:B1" location="ContentsHead" display="ContentsHead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J44"/>
  <sheetViews>
    <sheetView zoomScaleNormal="100" workbookViewId="0">
      <pane ySplit="5" topLeftCell="A6" activePane="bottomLeft" state="frozen"/>
      <selection pane="bottomLeft" activeCell="D30" sqref="D30:D39"/>
    </sheetView>
  </sheetViews>
  <sheetFormatPr defaultColWidth="0" defaultRowHeight="13.2" x14ac:dyDescent="0.25"/>
  <cols>
    <col min="1" max="1" width="2" style="2" customWidth="1"/>
    <col min="2" max="2" width="2.6640625" style="2" customWidth="1"/>
    <col min="3" max="3" width="20.6640625" style="2" customWidth="1"/>
    <col min="4" max="4" width="15.109375" style="2" customWidth="1"/>
    <col min="5" max="5" width="19.33203125" style="2" customWidth="1"/>
    <col min="6" max="8" width="8.88671875" style="2" customWidth="1"/>
    <col min="9" max="9" width="8.88671875" style="2" hidden="1" customWidth="1"/>
    <col min="10" max="10" width="0" style="2" hidden="1" customWidth="1"/>
    <col min="11" max="16381" width="8.88671875" style="2" hidden="1"/>
    <col min="16382" max="16382" width="8.88671875" style="2" hidden="1" customWidth="1"/>
    <col min="16383" max="16384" width="8.88671875" style="2" hidden="1"/>
  </cols>
  <sheetData>
    <row r="1" spans="1:7" ht="14.4" x14ac:dyDescent="0.25">
      <c r="A1" s="154" t="s">
        <v>39</v>
      </c>
      <c r="B1" s="154"/>
      <c r="C1" s="154"/>
    </row>
    <row r="2" spans="1:7" ht="31.2" customHeight="1" x14ac:dyDescent="0.25">
      <c r="B2" s="169" t="s">
        <v>197</v>
      </c>
      <c r="C2" s="169"/>
      <c r="D2" s="169"/>
      <c r="E2" s="169"/>
      <c r="F2" s="8"/>
      <c r="G2" s="8"/>
    </row>
    <row r="3" spans="1:7" ht="8.4" customHeight="1" x14ac:dyDescent="0.25"/>
    <row r="4" spans="1:7" ht="16.2" customHeight="1" x14ac:dyDescent="0.55000000000000004">
      <c r="B4" s="171"/>
      <c r="C4" s="171"/>
      <c r="D4" s="173" t="s">
        <v>198</v>
      </c>
      <c r="E4" s="173"/>
    </row>
    <row r="5" spans="1:7" ht="38.4" customHeight="1" x14ac:dyDescent="0.55000000000000004">
      <c r="B5" s="172"/>
      <c r="C5" s="172"/>
      <c r="D5" s="112" t="s">
        <v>107</v>
      </c>
      <c r="E5" s="113" t="s">
        <v>199</v>
      </c>
    </row>
    <row r="6" spans="1:7" x14ac:dyDescent="0.25">
      <c r="B6" s="8" t="s">
        <v>56</v>
      </c>
      <c r="C6" s="8"/>
    </row>
    <row r="7" spans="1:7" x14ac:dyDescent="0.25">
      <c r="B7" s="33"/>
      <c r="C7" s="2" t="s">
        <v>35</v>
      </c>
      <c r="D7" s="114">
        <v>630</v>
      </c>
      <c r="E7" s="115">
        <v>4.9000000000000004</v>
      </c>
    </row>
    <row r="8" spans="1:7" x14ac:dyDescent="0.25">
      <c r="B8" s="33"/>
      <c r="C8" s="32" t="s">
        <v>57</v>
      </c>
      <c r="D8" s="114">
        <v>1170</v>
      </c>
      <c r="E8" s="115">
        <v>8.9</v>
      </c>
    </row>
    <row r="9" spans="1:7" ht="26.4" customHeight="1" x14ac:dyDescent="0.25">
      <c r="B9" s="8" t="s">
        <v>58</v>
      </c>
      <c r="C9" s="8"/>
      <c r="D9" s="116"/>
      <c r="E9" s="117"/>
    </row>
    <row r="10" spans="1:7" x14ac:dyDescent="0.25">
      <c r="C10" s="32" t="s">
        <v>59</v>
      </c>
      <c r="D10" s="114">
        <v>20</v>
      </c>
      <c r="E10" s="115">
        <v>0.1</v>
      </c>
    </row>
    <row r="11" spans="1:7" x14ac:dyDescent="0.25">
      <c r="C11" s="32" t="s">
        <v>60</v>
      </c>
      <c r="D11" s="114">
        <v>110</v>
      </c>
      <c r="E11" s="115">
        <v>0.9</v>
      </c>
    </row>
    <row r="12" spans="1:7" x14ac:dyDescent="0.25">
      <c r="C12" s="32" t="s">
        <v>61</v>
      </c>
      <c r="D12" s="114">
        <v>220</v>
      </c>
      <c r="E12" s="115">
        <v>1.7</v>
      </c>
    </row>
    <row r="13" spans="1:7" x14ac:dyDescent="0.25">
      <c r="C13" s="32" t="s">
        <v>62</v>
      </c>
      <c r="D13" s="114">
        <v>280</v>
      </c>
      <c r="E13" s="115">
        <v>2.2000000000000002</v>
      </c>
    </row>
    <row r="14" spans="1:7" ht="26.4" customHeight="1" x14ac:dyDescent="0.25">
      <c r="C14" s="32" t="s">
        <v>63</v>
      </c>
      <c r="D14" s="114">
        <v>280</v>
      </c>
      <c r="E14" s="115">
        <v>2</v>
      </c>
    </row>
    <row r="15" spans="1:7" x14ac:dyDescent="0.25">
      <c r="C15" s="32" t="s">
        <v>200</v>
      </c>
      <c r="D15" s="114">
        <v>390</v>
      </c>
      <c r="E15" s="115">
        <v>3</v>
      </c>
    </row>
    <row r="16" spans="1:7" x14ac:dyDescent="0.25">
      <c r="C16" s="32" t="s">
        <v>201</v>
      </c>
      <c r="D16" s="114">
        <v>350</v>
      </c>
      <c r="E16" s="115">
        <v>2.6</v>
      </c>
    </row>
    <row r="17" spans="2:7" ht="26.4" customHeight="1" x14ac:dyDescent="0.25">
      <c r="B17" s="8" t="s">
        <v>66</v>
      </c>
    </row>
    <row r="18" spans="2:7" x14ac:dyDescent="0.25">
      <c r="C18" s="31" t="s">
        <v>67</v>
      </c>
      <c r="D18" s="114">
        <v>0</v>
      </c>
      <c r="E18" s="118">
        <v>0</v>
      </c>
    </row>
    <row r="19" spans="2:7" x14ac:dyDescent="0.25">
      <c r="C19" s="31" t="s">
        <v>68</v>
      </c>
      <c r="D19" s="114" t="s">
        <v>97</v>
      </c>
      <c r="E19" s="118" t="s">
        <v>97</v>
      </c>
    </row>
    <row r="20" spans="2:7" x14ac:dyDescent="0.25">
      <c r="C20" s="31" t="s">
        <v>69</v>
      </c>
      <c r="D20" s="114">
        <v>20</v>
      </c>
      <c r="E20" s="118">
        <v>0.1</v>
      </c>
    </row>
    <row r="21" spans="2:7" x14ac:dyDescent="0.25">
      <c r="C21" s="31" t="s">
        <v>70</v>
      </c>
      <c r="D21" s="114">
        <v>20</v>
      </c>
      <c r="E21" s="118">
        <v>0.2</v>
      </c>
    </row>
    <row r="22" spans="2:7" x14ac:dyDescent="0.25">
      <c r="C22" s="31" t="s">
        <v>71</v>
      </c>
      <c r="D22" s="114">
        <v>30</v>
      </c>
      <c r="E22" s="118">
        <v>0.2</v>
      </c>
    </row>
    <row r="23" spans="2:7" x14ac:dyDescent="0.25">
      <c r="C23" s="31" t="s">
        <v>72</v>
      </c>
      <c r="D23" s="114">
        <v>70</v>
      </c>
      <c r="E23" s="118">
        <v>0.5</v>
      </c>
    </row>
    <row r="24" spans="2:7" x14ac:dyDescent="0.25">
      <c r="C24" s="31" t="s">
        <v>73</v>
      </c>
      <c r="D24" s="114">
        <v>70</v>
      </c>
      <c r="E24" s="118">
        <v>0.5</v>
      </c>
    </row>
    <row r="25" spans="2:7" x14ac:dyDescent="0.25">
      <c r="C25" s="31" t="s">
        <v>74</v>
      </c>
      <c r="D25" s="114">
        <v>100</v>
      </c>
      <c r="E25" s="118">
        <v>0.8</v>
      </c>
    </row>
    <row r="26" spans="2:7" x14ac:dyDescent="0.25">
      <c r="C26" s="31" t="s">
        <v>75</v>
      </c>
      <c r="D26" s="114">
        <v>50</v>
      </c>
      <c r="E26" s="118">
        <v>0.4</v>
      </c>
    </row>
    <row r="27" spans="2:7" x14ac:dyDescent="0.25">
      <c r="C27" s="31" t="s">
        <v>76</v>
      </c>
      <c r="D27" s="114">
        <v>90</v>
      </c>
      <c r="E27" s="118">
        <v>0.7</v>
      </c>
      <c r="G27" s="2" t="s">
        <v>195</v>
      </c>
    </row>
    <row r="28" spans="2:7" x14ac:dyDescent="0.25">
      <c r="C28" s="31" t="s">
        <v>77</v>
      </c>
      <c r="D28" s="114">
        <v>100</v>
      </c>
      <c r="E28" s="118">
        <v>0.8</v>
      </c>
    </row>
    <row r="29" spans="2:7" x14ac:dyDescent="0.25">
      <c r="C29" s="31" t="s">
        <v>78</v>
      </c>
      <c r="D29" s="114">
        <v>90</v>
      </c>
      <c r="E29" s="118">
        <v>0.7</v>
      </c>
    </row>
    <row r="30" spans="2:7" ht="26.4" customHeight="1" x14ac:dyDescent="0.25">
      <c r="C30" s="31" t="s">
        <v>79</v>
      </c>
      <c r="D30" s="114">
        <v>110</v>
      </c>
      <c r="E30" s="118">
        <v>0.8</v>
      </c>
    </row>
    <row r="31" spans="2:7" x14ac:dyDescent="0.25">
      <c r="C31" s="31" t="s">
        <v>80</v>
      </c>
      <c r="D31" s="114">
        <v>90</v>
      </c>
      <c r="E31" s="118">
        <v>0.6</v>
      </c>
    </row>
    <row r="32" spans="2:7" x14ac:dyDescent="0.25">
      <c r="C32" s="31" t="s">
        <v>81</v>
      </c>
      <c r="D32" s="114">
        <v>90</v>
      </c>
      <c r="E32" s="118">
        <v>0.7</v>
      </c>
    </row>
    <row r="33" spans="2:7" x14ac:dyDescent="0.25">
      <c r="C33" s="31" t="s">
        <v>82</v>
      </c>
      <c r="D33" s="114">
        <v>140</v>
      </c>
      <c r="E33" s="118">
        <v>1.1000000000000001</v>
      </c>
    </row>
    <row r="34" spans="2:7" x14ac:dyDescent="0.25">
      <c r="C34" s="31" t="s">
        <v>83</v>
      </c>
      <c r="D34" s="114">
        <v>120</v>
      </c>
      <c r="E34" s="118">
        <v>1</v>
      </c>
    </row>
    <row r="35" spans="2:7" x14ac:dyDescent="0.25">
      <c r="C35" s="31" t="s">
        <v>84</v>
      </c>
      <c r="D35" s="114">
        <v>130</v>
      </c>
      <c r="E35" s="118">
        <v>1</v>
      </c>
    </row>
    <row r="36" spans="2:7" x14ac:dyDescent="0.25">
      <c r="C36" s="31" t="s">
        <v>202</v>
      </c>
      <c r="D36" s="114">
        <v>100</v>
      </c>
      <c r="E36" s="118">
        <v>0.8</v>
      </c>
    </row>
    <row r="37" spans="2:7" x14ac:dyDescent="0.25">
      <c r="C37" s="31" t="s">
        <v>203</v>
      </c>
      <c r="D37" s="114">
        <v>130</v>
      </c>
      <c r="E37" s="118">
        <v>1</v>
      </c>
    </row>
    <row r="38" spans="2:7" x14ac:dyDescent="0.25">
      <c r="C38" s="31" t="s">
        <v>204</v>
      </c>
      <c r="D38" s="114">
        <v>120</v>
      </c>
      <c r="E38" s="118">
        <v>0.8</v>
      </c>
    </row>
    <row r="39" spans="2:7" x14ac:dyDescent="0.25">
      <c r="C39" s="31" t="s">
        <v>205</v>
      </c>
      <c r="D39" s="114">
        <v>150</v>
      </c>
      <c r="E39" s="118">
        <v>1.2</v>
      </c>
    </row>
    <row r="40" spans="2:7" ht="2.7" customHeight="1" x14ac:dyDescent="0.25">
      <c r="B40" s="40"/>
      <c r="C40" s="119"/>
      <c r="D40" s="120"/>
      <c r="E40" s="121"/>
    </row>
    <row r="41" spans="2:7" x14ac:dyDescent="0.25">
      <c r="C41" s="30"/>
      <c r="D41" s="116"/>
      <c r="E41" s="117"/>
    </row>
    <row r="42" spans="2:7" ht="58.95" customHeight="1" x14ac:dyDescent="0.25">
      <c r="B42" s="52">
        <v>1</v>
      </c>
      <c r="C42" s="168" t="s">
        <v>206</v>
      </c>
      <c r="D42" s="168"/>
      <c r="E42" s="168"/>
      <c r="F42" s="21"/>
      <c r="G42" s="21"/>
    </row>
    <row r="43" spans="2:7" ht="57" customHeight="1" x14ac:dyDescent="0.25">
      <c r="B43" s="52">
        <v>2</v>
      </c>
      <c r="C43" s="168" t="s">
        <v>207</v>
      </c>
      <c r="D43" s="168"/>
      <c r="E43" s="168"/>
      <c r="F43" s="21"/>
      <c r="G43" s="21"/>
    </row>
    <row r="44" spans="2:7" x14ac:dyDescent="0.25">
      <c r="B44" s="2" t="s">
        <v>129</v>
      </c>
      <c r="C44" s="2" t="s">
        <v>196</v>
      </c>
    </row>
  </sheetData>
  <mergeCells count="6">
    <mergeCell ref="C43:E43"/>
    <mergeCell ref="A1:C1"/>
    <mergeCell ref="B2:E2"/>
    <mergeCell ref="B4:C5"/>
    <mergeCell ref="D4:E4"/>
    <mergeCell ref="C42:E42"/>
  </mergeCells>
  <hyperlinks>
    <hyperlink ref="A1:B1" location="Contents!A1" display="Back to contents"/>
    <hyperlink ref="A1:C1" location="ContentsHead" display="ContentsHead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E45"/>
  <sheetViews>
    <sheetView showGridLines="0" workbookViewId="0">
      <pane ySplit="4" topLeftCell="A5" activePane="bottomLeft" state="frozen"/>
      <selection pane="bottomLeft" sqref="A1:B1"/>
    </sheetView>
  </sheetViews>
  <sheetFormatPr defaultColWidth="0" defaultRowHeight="14.4" x14ac:dyDescent="0.3"/>
  <cols>
    <col min="1" max="1" width="2.6640625" customWidth="1"/>
    <col min="2" max="2" width="20.6640625" customWidth="1"/>
    <col min="3" max="3" width="25.33203125" customWidth="1"/>
    <col min="4" max="5" width="8.88671875" customWidth="1"/>
    <col min="6" max="16384" width="8.88671875" hidden="1"/>
  </cols>
  <sheetData>
    <row r="1" spans="1:5" s="2" customFormat="1" x14ac:dyDescent="0.25">
      <c r="A1" s="154" t="s">
        <v>39</v>
      </c>
      <c r="B1" s="154"/>
      <c r="C1" s="46"/>
    </row>
    <row r="2" spans="1:5" s="2" customFormat="1" ht="30" customHeight="1" x14ac:dyDescent="0.25">
      <c r="A2" s="169" t="s">
        <v>208</v>
      </c>
      <c r="B2" s="169"/>
      <c r="C2" s="169"/>
      <c r="D2" s="8"/>
      <c r="E2" s="8"/>
    </row>
    <row r="3" spans="1:5" s="2" customFormat="1" ht="3.6" customHeight="1" x14ac:dyDescent="0.25">
      <c r="C3" s="46"/>
    </row>
    <row r="4" spans="1:5" s="2" customFormat="1" ht="32.4" customHeight="1" x14ac:dyDescent="0.55000000000000004">
      <c r="A4" s="171"/>
      <c r="B4" s="171"/>
      <c r="C4" s="122" t="s">
        <v>209</v>
      </c>
    </row>
    <row r="5" spans="1:5" s="2" customFormat="1" ht="13.2" x14ac:dyDescent="0.25">
      <c r="A5" s="8" t="s">
        <v>56</v>
      </c>
      <c r="B5" s="8"/>
      <c r="C5" s="46"/>
    </row>
    <row r="6" spans="1:5" s="2" customFormat="1" ht="13.2" x14ac:dyDescent="0.25">
      <c r="A6" s="33"/>
      <c r="B6" s="2" t="s">
        <v>35</v>
      </c>
      <c r="C6" s="46">
        <v>220.2</v>
      </c>
    </row>
    <row r="7" spans="1:5" s="2" customFormat="1" ht="13.2" x14ac:dyDescent="0.25">
      <c r="A7" s="33"/>
      <c r="B7" s="32" t="s">
        <v>57</v>
      </c>
      <c r="C7" s="46">
        <v>195.9</v>
      </c>
    </row>
    <row r="8" spans="1:5" s="2" customFormat="1" ht="26.4" customHeight="1" x14ac:dyDescent="0.25">
      <c r="A8" s="8" t="s">
        <v>58</v>
      </c>
      <c r="B8" s="8"/>
      <c r="C8" s="46"/>
    </row>
    <row r="9" spans="1:5" s="2" customFormat="1" ht="13.2" x14ac:dyDescent="0.25">
      <c r="B9" s="31" t="s">
        <v>59</v>
      </c>
      <c r="C9" s="46">
        <v>39</v>
      </c>
    </row>
    <row r="10" spans="1:5" s="2" customFormat="1" ht="13.2" x14ac:dyDescent="0.25">
      <c r="B10" s="31" t="s">
        <v>60</v>
      </c>
      <c r="C10" s="46">
        <v>62.8</v>
      </c>
    </row>
    <row r="11" spans="1:5" s="2" customFormat="1" ht="13.2" x14ac:dyDescent="0.25">
      <c r="B11" s="31" t="s">
        <v>61</v>
      </c>
      <c r="C11" s="46">
        <v>65.8</v>
      </c>
    </row>
    <row r="12" spans="1:5" s="2" customFormat="1" ht="13.2" x14ac:dyDescent="0.25">
      <c r="B12" s="31" t="s">
        <v>62</v>
      </c>
      <c r="C12" s="46">
        <v>52.6</v>
      </c>
    </row>
    <row r="13" spans="1:5" s="2" customFormat="1" ht="26.4" customHeight="1" x14ac:dyDescent="0.25">
      <c r="B13" s="31" t="s">
        <v>63</v>
      </c>
      <c r="C13" s="46">
        <v>47.8</v>
      </c>
    </row>
    <row r="14" spans="1:5" s="2" customFormat="1" ht="13.2" x14ac:dyDescent="0.25">
      <c r="B14" s="31" t="s">
        <v>200</v>
      </c>
      <c r="C14" s="46">
        <v>60.6</v>
      </c>
    </row>
    <row r="15" spans="1:5" s="2" customFormat="1" ht="13.2" x14ac:dyDescent="0.25">
      <c r="B15" s="31" t="s">
        <v>201</v>
      </c>
      <c r="C15" s="46">
        <v>72.3</v>
      </c>
    </row>
    <row r="16" spans="1:5" s="2" customFormat="1" ht="26.4" customHeight="1" x14ac:dyDescent="0.25">
      <c r="A16" s="8" t="s">
        <v>66</v>
      </c>
      <c r="C16" s="46"/>
    </row>
    <row r="17" spans="2:3" s="2" customFormat="1" ht="13.2" x14ac:dyDescent="0.25">
      <c r="B17" s="31" t="s">
        <v>67</v>
      </c>
      <c r="C17" s="46">
        <v>6.2</v>
      </c>
    </row>
    <row r="18" spans="2:3" s="2" customFormat="1" ht="13.2" x14ac:dyDescent="0.25">
      <c r="B18" s="31" t="s">
        <v>68</v>
      </c>
      <c r="C18" s="46">
        <v>17.3</v>
      </c>
    </row>
    <row r="19" spans="2:3" s="2" customFormat="1" ht="13.2" x14ac:dyDescent="0.25">
      <c r="B19" s="31" t="s">
        <v>69</v>
      </c>
      <c r="C19" s="46">
        <v>15.5</v>
      </c>
    </row>
    <row r="20" spans="2:3" s="2" customFormat="1" ht="13.2" x14ac:dyDescent="0.25">
      <c r="B20" s="31" t="s">
        <v>70</v>
      </c>
      <c r="C20" s="46">
        <v>20.6</v>
      </c>
    </row>
    <row r="21" spans="2:3" s="2" customFormat="1" ht="13.2" x14ac:dyDescent="0.25">
      <c r="B21" s="31" t="s">
        <v>71</v>
      </c>
      <c r="C21" s="46">
        <v>23.6</v>
      </c>
    </row>
    <row r="22" spans="2:3" s="2" customFormat="1" ht="13.2" x14ac:dyDescent="0.25">
      <c r="B22" s="31" t="s">
        <v>72</v>
      </c>
      <c r="C22" s="46">
        <v>18.600000000000001</v>
      </c>
    </row>
    <row r="23" spans="2:3" s="2" customFormat="1" ht="13.2" x14ac:dyDescent="0.25">
      <c r="B23" s="31" t="s">
        <v>73</v>
      </c>
      <c r="C23" s="46">
        <v>21.7</v>
      </c>
    </row>
    <row r="24" spans="2:3" s="2" customFormat="1" ht="13.2" x14ac:dyDescent="0.25">
      <c r="B24" s="31" t="s">
        <v>74</v>
      </c>
      <c r="C24" s="46">
        <v>22.1</v>
      </c>
    </row>
    <row r="25" spans="2:3" s="2" customFormat="1" ht="13.2" x14ac:dyDescent="0.25">
      <c r="B25" s="31" t="s">
        <v>75</v>
      </c>
      <c r="C25" s="46">
        <v>22.1</v>
      </c>
    </row>
    <row r="26" spans="2:3" s="2" customFormat="1" ht="13.2" x14ac:dyDescent="0.25">
      <c r="B26" s="31" t="s">
        <v>76</v>
      </c>
      <c r="C26" s="46">
        <v>20.7</v>
      </c>
    </row>
    <row r="27" spans="2:3" s="2" customFormat="1" ht="13.2" x14ac:dyDescent="0.25">
      <c r="B27" s="31" t="s">
        <v>77</v>
      </c>
      <c r="C27" s="46">
        <v>14.5</v>
      </c>
    </row>
    <row r="28" spans="2:3" s="2" customFormat="1" ht="13.2" x14ac:dyDescent="0.25">
      <c r="B28" s="31" t="s">
        <v>78</v>
      </c>
      <c r="C28" s="46">
        <v>17.5</v>
      </c>
    </row>
    <row r="29" spans="2:3" s="2" customFormat="1" ht="26.4" customHeight="1" x14ac:dyDescent="0.25">
      <c r="B29" s="31" t="s">
        <v>79</v>
      </c>
      <c r="C29" s="46">
        <v>17</v>
      </c>
    </row>
    <row r="30" spans="2:3" s="2" customFormat="1" ht="13.2" x14ac:dyDescent="0.25">
      <c r="B30" s="31" t="s">
        <v>80</v>
      </c>
      <c r="C30" s="46">
        <v>16</v>
      </c>
    </row>
    <row r="31" spans="2:3" s="2" customFormat="1" ht="13.2" x14ac:dyDescent="0.25">
      <c r="B31" s="31" t="s">
        <v>81</v>
      </c>
      <c r="C31" s="46">
        <v>14.9</v>
      </c>
    </row>
    <row r="32" spans="2:3" s="2" customFormat="1" ht="13.2" x14ac:dyDescent="0.25">
      <c r="B32" s="31" t="s">
        <v>82</v>
      </c>
      <c r="C32" s="46">
        <v>20.2</v>
      </c>
    </row>
    <row r="33" spans="1:5" s="2" customFormat="1" ht="13.2" x14ac:dyDescent="0.25">
      <c r="B33" s="31" t="s">
        <v>83</v>
      </c>
      <c r="C33" s="46">
        <v>21.6</v>
      </c>
    </row>
    <row r="34" spans="1:5" s="2" customFormat="1" ht="13.2" x14ac:dyDescent="0.25">
      <c r="B34" s="31" t="s">
        <v>84</v>
      </c>
      <c r="C34" s="46">
        <v>18.899999999999999</v>
      </c>
    </row>
    <row r="35" spans="1:5" s="2" customFormat="1" ht="13.2" x14ac:dyDescent="0.25">
      <c r="B35" s="31" t="s">
        <v>202</v>
      </c>
      <c r="C35" s="46">
        <v>23.8</v>
      </c>
    </row>
    <row r="36" spans="1:5" s="2" customFormat="1" ht="13.2" x14ac:dyDescent="0.25">
      <c r="B36" s="31" t="s">
        <v>203</v>
      </c>
      <c r="C36" s="46">
        <v>17.899999999999999</v>
      </c>
    </row>
    <row r="37" spans="1:5" s="2" customFormat="1" ht="13.2" x14ac:dyDescent="0.25">
      <c r="B37" s="31" t="s">
        <v>204</v>
      </c>
      <c r="C37" s="46">
        <v>30.6</v>
      </c>
    </row>
    <row r="38" spans="1:5" s="2" customFormat="1" ht="13.2" x14ac:dyDescent="0.25">
      <c r="B38" s="31" t="s">
        <v>205</v>
      </c>
      <c r="C38" s="46">
        <v>15.1</v>
      </c>
    </row>
    <row r="39" spans="1:5" s="2" customFormat="1" ht="2.7" customHeight="1" x14ac:dyDescent="0.25">
      <c r="A39" s="40"/>
      <c r="B39" s="123"/>
      <c r="C39" s="124"/>
    </row>
    <row r="40" spans="1:5" s="2" customFormat="1" ht="13.2" x14ac:dyDescent="0.25">
      <c r="C40" s="46"/>
    </row>
    <row r="41" spans="1:5" s="2" customFormat="1" ht="30" customHeight="1" x14ac:dyDescent="0.25">
      <c r="A41" s="52">
        <v>1</v>
      </c>
      <c r="B41" s="168" t="s">
        <v>210</v>
      </c>
      <c r="C41" s="168"/>
    </row>
    <row r="42" spans="1:5" s="2" customFormat="1" ht="13.2" x14ac:dyDescent="0.25">
      <c r="A42" s="53"/>
      <c r="B42" s="168"/>
      <c r="C42" s="168"/>
      <c r="D42" s="125"/>
      <c r="E42" s="125"/>
    </row>
    <row r="43" spans="1:5" s="2" customFormat="1" ht="13.2" x14ac:dyDescent="0.25">
      <c r="C43" s="46"/>
    </row>
    <row r="44" spans="1:5" s="2" customFormat="1" ht="13.2" x14ac:dyDescent="0.25">
      <c r="C44" s="46"/>
    </row>
    <row r="45" spans="1:5" s="2" customFormat="1" ht="13.2" x14ac:dyDescent="0.25">
      <c r="C45" s="46"/>
    </row>
  </sheetData>
  <mergeCells count="5">
    <mergeCell ref="A1:B1"/>
    <mergeCell ref="A2:C2"/>
    <mergeCell ref="A4:B4"/>
    <mergeCell ref="B41:C41"/>
    <mergeCell ref="B42:C42"/>
  </mergeCells>
  <hyperlinks>
    <hyperlink ref="A1:B1" location="ContentsHead" display="ContentsHead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Y119"/>
  <sheetViews>
    <sheetView workbookViewId="0">
      <selection sqref="A1:D1"/>
    </sheetView>
  </sheetViews>
  <sheetFormatPr defaultColWidth="0" defaultRowHeight="14.4" x14ac:dyDescent="0.3"/>
  <cols>
    <col min="1" max="1" width="3.33203125" style="85" customWidth="1"/>
    <col min="2" max="2" width="10.44140625" style="85" customWidth="1"/>
    <col min="3" max="3" width="2" style="85" customWidth="1"/>
    <col min="4" max="5" width="10.6640625" style="85" bestFit="1" customWidth="1"/>
    <col min="6" max="6" width="11.33203125" style="85" bestFit="1" customWidth="1"/>
    <col min="7" max="7" width="13.5546875" style="85" bestFit="1" customWidth="1"/>
    <col min="8" max="8" width="16.44140625" style="85" customWidth="1"/>
    <col min="9" max="13" width="8.88671875" style="126" customWidth="1"/>
    <col min="14" max="14" width="10.5546875" style="126" bestFit="1" customWidth="1"/>
    <col min="15" max="24" width="8.88671875" style="126" customWidth="1"/>
    <col min="25" max="25" width="0" style="126" hidden="1" customWidth="1"/>
    <col min="26" max="16384" width="8.88671875" style="85" hidden="1"/>
  </cols>
  <sheetData>
    <row r="1" spans="1:25" x14ac:dyDescent="0.3">
      <c r="A1" s="174" t="s">
        <v>39</v>
      </c>
      <c r="B1" s="174"/>
      <c r="C1" s="174"/>
      <c r="D1" s="174"/>
      <c r="E1" s="10"/>
      <c r="F1" s="10"/>
      <c r="G1" s="10"/>
      <c r="H1" s="10"/>
      <c r="K1" s="126">
        <v>56</v>
      </c>
    </row>
    <row r="2" spans="1:25" s="2" customFormat="1" ht="14.4" customHeight="1" x14ac:dyDescent="0.25">
      <c r="A2" s="175" t="s">
        <v>211</v>
      </c>
      <c r="B2" s="175"/>
      <c r="C2" s="175"/>
      <c r="D2" s="175"/>
      <c r="E2" s="175"/>
      <c r="F2" s="175"/>
      <c r="G2" s="175"/>
      <c r="H2" s="175"/>
      <c r="I2" s="13"/>
      <c r="J2" s="13"/>
      <c r="K2" s="13">
        <v>46</v>
      </c>
      <c r="L2" s="13">
        <v>23</v>
      </c>
      <c r="M2" s="13">
        <v>25</v>
      </c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spans="1:25" s="2" customFormat="1" ht="13.2" x14ac:dyDescent="0.25">
      <c r="B3" s="127"/>
      <c r="C3" s="127"/>
      <c r="D3" s="127"/>
      <c r="E3" s="127"/>
      <c r="F3" s="127"/>
      <c r="G3" s="127"/>
      <c r="H3" s="127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 spans="1:25" ht="17.399999999999999" customHeight="1" x14ac:dyDescent="0.55000000000000004">
      <c r="A4" s="156" t="s">
        <v>212</v>
      </c>
      <c r="B4" s="156"/>
      <c r="C4" s="156"/>
      <c r="D4" s="156" t="s">
        <v>213</v>
      </c>
      <c r="E4" s="156"/>
      <c r="F4" s="156"/>
      <c r="G4" s="156" t="s">
        <v>214</v>
      </c>
      <c r="H4" s="156"/>
      <c r="K4" s="126">
        <v>47</v>
      </c>
      <c r="L4" s="126">
        <v>38</v>
      </c>
      <c r="M4" s="126">
        <v>39</v>
      </c>
      <c r="V4" s="126" t="s">
        <v>215</v>
      </c>
      <c r="W4" s="126">
        <v>25</v>
      </c>
    </row>
    <row r="5" spans="1:25" ht="16.95" customHeight="1" x14ac:dyDescent="0.3">
      <c r="A5" s="157"/>
      <c r="B5" s="157"/>
      <c r="C5" s="157"/>
      <c r="D5" s="128" t="s">
        <v>216</v>
      </c>
      <c r="E5" s="128" t="s">
        <v>217</v>
      </c>
      <c r="F5" s="128" t="s">
        <v>218</v>
      </c>
      <c r="G5" s="128" t="s">
        <v>219</v>
      </c>
      <c r="H5" s="128" t="s">
        <v>220</v>
      </c>
      <c r="K5" s="126">
        <v>40</v>
      </c>
      <c r="L5" s="126">
        <v>41</v>
      </c>
      <c r="M5" s="126">
        <v>42</v>
      </c>
      <c r="N5" s="126">
        <v>43</v>
      </c>
      <c r="O5" s="126">
        <v>44</v>
      </c>
      <c r="P5" s="126">
        <v>45</v>
      </c>
      <c r="Q5" s="126">
        <v>48</v>
      </c>
      <c r="V5" s="126" t="s">
        <v>221</v>
      </c>
      <c r="W5" s="126">
        <v>26</v>
      </c>
    </row>
    <row r="6" spans="1:25" x14ac:dyDescent="0.3">
      <c r="B6" s="129" t="s">
        <v>222</v>
      </c>
      <c r="C6" s="130"/>
      <c r="D6" s="131">
        <v>3940</v>
      </c>
      <c r="E6" s="132">
        <v>4350</v>
      </c>
      <c r="F6" s="132">
        <v>4370</v>
      </c>
      <c r="G6" s="133">
        <v>0.10434120335110442</v>
      </c>
      <c r="H6" s="133">
        <v>3.9080459770115539E-3</v>
      </c>
      <c r="V6" s="126" t="s">
        <v>223</v>
      </c>
      <c r="W6" s="126">
        <v>27</v>
      </c>
    </row>
    <row r="7" spans="1:25" x14ac:dyDescent="0.3">
      <c r="B7" s="129" t="s">
        <v>224</v>
      </c>
      <c r="C7" s="130"/>
      <c r="D7" s="132">
        <v>4450</v>
      </c>
      <c r="E7" s="132">
        <v>4760</v>
      </c>
      <c r="F7" s="132">
        <v>4790</v>
      </c>
      <c r="G7" s="133">
        <v>7.1524966261808265E-2</v>
      </c>
      <c r="H7" s="133">
        <v>4.6179680940385825E-3</v>
      </c>
      <c r="K7" s="134"/>
      <c r="V7" s="126" t="s">
        <v>225</v>
      </c>
      <c r="W7" s="126">
        <v>28</v>
      </c>
    </row>
    <row r="8" spans="1:25" x14ac:dyDescent="0.3">
      <c r="B8" s="129" t="s">
        <v>226</v>
      </c>
      <c r="C8" s="130"/>
      <c r="D8" s="132">
        <v>5090</v>
      </c>
      <c r="E8" s="132">
        <v>5390</v>
      </c>
      <c r="F8" s="132">
        <v>5420</v>
      </c>
      <c r="G8" s="133">
        <v>5.8892815076560634E-2</v>
      </c>
      <c r="H8" s="133">
        <v>5.5617352614014681E-3</v>
      </c>
    </row>
    <row r="9" spans="1:25" x14ac:dyDescent="0.3">
      <c r="B9" s="129" t="s">
        <v>227</v>
      </c>
      <c r="C9" s="130"/>
      <c r="D9" s="132">
        <v>4930</v>
      </c>
      <c r="E9" s="132">
        <v>5300</v>
      </c>
      <c r="F9" s="132">
        <v>5310</v>
      </c>
      <c r="G9" s="133">
        <v>7.548701298701288E-2</v>
      </c>
      <c r="H9" s="133">
        <v>2.2641509433962703E-3</v>
      </c>
    </row>
    <row r="10" spans="1:25" x14ac:dyDescent="0.3">
      <c r="B10" s="129" t="s">
        <v>228</v>
      </c>
      <c r="C10" s="130"/>
      <c r="D10" s="132">
        <v>5660</v>
      </c>
      <c r="E10" s="132">
        <v>5950</v>
      </c>
      <c r="F10" s="132">
        <v>5970</v>
      </c>
      <c r="G10" s="133">
        <v>5.1069093479413352E-2</v>
      </c>
      <c r="H10" s="133">
        <v>3.3624747814391398E-3</v>
      </c>
    </row>
    <row r="11" spans="1:25" x14ac:dyDescent="0.3">
      <c r="B11" s="129" t="s">
        <v>229</v>
      </c>
      <c r="C11" s="130"/>
      <c r="D11" s="132">
        <v>4790</v>
      </c>
      <c r="E11" s="132">
        <v>4980</v>
      </c>
      <c r="F11" s="132">
        <v>4990</v>
      </c>
      <c r="G11" s="133">
        <v>3.9883065358112368E-2</v>
      </c>
      <c r="H11" s="133">
        <v>2.8112449799195804E-3</v>
      </c>
    </row>
    <row r="12" spans="1:25" x14ac:dyDescent="0.3">
      <c r="B12" s="129" t="s">
        <v>230</v>
      </c>
      <c r="C12" s="130"/>
      <c r="D12" s="132">
        <v>5460</v>
      </c>
      <c r="E12" s="132">
        <v>5620</v>
      </c>
      <c r="F12" s="132">
        <v>5630</v>
      </c>
      <c r="G12" s="133">
        <v>2.8943029858948588E-2</v>
      </c>
      <c r="H12" s="133">
        <v>1.7803097739006457E-3</v>
      </c>
    </row>
    <row r="13" spans="1:25" x14ac:dyDescent="0.3">
      <c r="B13" s="129" t="s">
        <v>231</v>
      </c>
      <c r="C13" s="130"/>
      <c r="D13" s="132">
        <v>6090</v>
      </c>
      <c r="E13" s="132">
        <v>6300</v>
      </c>
      <c r="F13" s="132">
        <v>6320</v>
      </c>
      <c r="G13" s="133">
        <v>3.4675431388660582E-2</v>
      </c>
      <c r="H13" s="133">
        <v>3.6531130876746865E-3</v>
      </c>
      <c r="N13" s="135"/>
    </row>
    <row r="14" spans="1:25" x14ac:dyDescent="0.3">
      <c r="B14" s="129" t="s">
        <v>232</v>
      </c>
      <c r="C14" s="130"/>
      <c r="D14" s="132">
        <v>5360</v>
      </c>
      <c r="E14" s="132">
        <v>5430</v>
      </c>
      <c r="F14" s="132">
        <v>5440</v>
      </c>
      <c r="G14" s="133">
        <v>1.3067015120403314E-2</v>
      </c>
      <c r="H14" s="133">
        <v>1.4741109268472385E-3</v>
      </c>
    </row>
    <row r="15" spans="1:25" x14ac:dyDescent="0.3">
      <c r="B15" s="129" t="s">
        <v>233</v>
      </c>
      <c r="C15" s="130"/>
      <c r="D15" s="132">
        <v>3900</v>
      </c>
      <c r="E15" s="132">
        <v>4000</v>
      </c>
      <c r="F15" s="132">
        <v>4010</v>
      </c>
      <c r="G15" s="133">
        <v>2.5660764690787818E-2</v>
      </c>
      <c r="H15" s="133">
        <v>2.2516887665748886E-3</v>
      </c>
    </row>
    <row r="16" spans="1:25" x14ac:dyDescent="0.3">
      <c r="B16" s="129" t="s">
        <v>234</v>
      </c>
      <c r="C16" s="130"/>
      <c r="D16" s="132">
        <v>4240</v>
      </c>
      <c r="E16" s="132">
        <v>4290</v>
      </c>
      <c r="F16" s="132">
        <v>4300</v>
      </c>
      <c r="G16" s="133">
        <v>1.2983947119924455E-2</v>
      </c>
      <c r="H16" s="133">
        <v>2.5635050104870771E-3</v>
      </c>
    </row>
    <row r="17" spans="1:25" x14ac:dyDescent="0.3">
      <c r="B17" s="129" t="s">
        <v>235</v>
      </c>
      <c r="C17" s="136"/>
      <c r="D17" s="132">
        <v>4900</v>
      </c>
      <c r="E17" s="132">
        <v>5050</v>
      </c>
      <c r="F17" s="132">
        <v>5050</v>
      </c>
      <c r="G17" s="133">
        <v>3.0222585256279411E-2</v>
      </c>
      <c r="H17" s="133">
        <v>0</v>
      </c>
    </row>
    <row r="18" spans="1:25" x14ac:dyDescent="0.3">
      <c r="B18" s="129" t="s">
        <v>236</v>
      </c>
      <c r="C18" s="136"/>
      <c r="D18" s="132">
        <v>4450</v>
      </c>
      <c r="E18" s="132">
        <v>4510</v>
      </c>
      <c r="F18" s="132">
        <v>4520</v>
      </c>
      <c r="G18" s="133">
        <v>1.4848143982002293E-2</v>
      </c>
      <c r="H18" s="133">
        <v>2.8818443804035088E-3</v>
      </c>
    </row>
    <row r="19" spans="1:25" x14ac:dyDescent="0.3">
      <c r="B19" s="129" t="s">
        <v>237</v>
      </c>
      <c r="C19" s="136"/>
      <c r="D19" s="132">
        <v>4950</v>
      </c>
      <c r="E19" s="132">
        <v>5040</v>
      </c>
      <c r="F19" s="132">
        <v>5050</v>
      </c>
      <c r="G19" s="133">
        <v>1.8387553041018467E-2</v>
      </c>
      <c r="H19" s="133">
        <v>1.5873015873015817E-3</v>
      </c>
    </row>
    <row r="20" spans="1:25" x14ac:dyDescent="0.3">
      <c r="B20" s="129" t="s">
        <v>238</v>
      </c>
      <c r="C20" s="136"/>
      <c r="D20" s="132">
        <v>4940</v>
      </c>
      <c r="E20" s="132">
        <v>5100</v>
      </c>
      <c r="F20" s="132">
        <v>5110</v>
      </c>
      <c r="G20" s="133">
        <v>3.2617504051863921E-2</v>
      </c>
      <c r="H20" s="133">
        <v>1.5695507161075373E-3</v>
      </c>
    </row>
    <row r="21" spans="1:25" x14ac:dyDescent="0.3">
      <c r="B21" s="129" t="s">
        <v>239</v>
      </c>
      <c r="C21" s="136"/>
      <c r="D21" s="132">
        <v>5510</v>
      </c>
      <c r="E21" s="132">
        <v>5570</v>
      </c>
      <c r="F21" s="132">
        <v>5590</v>
      </c>
      <c r="G21" s="133">
        <v>1.2168543407192089E-2</v>
      </c>
      <c r="H21" s="133">
        <v>2.5121119684192728E-3</v>
      </c>
    </row>
    <row r="22" spans="1:25" x14ac:dyDescent="0.3">
      <c r="B22" s="129" t="s">
        <v>240</v>
      </c>
      <c r="C22" s="136"/>
      <c r="D22" s="132">
        <v>5560</v>
      </c>
      <c r="E22" s="132">
        <v>5710</v>
      </c>
      <c r="F22" s="132">
        <v>5720</v>
      </c>
      <c r="G22" s="133">
        <v>2.6784109293546576E-2</v>
      </c>
      <c r="H22" s="133">
        <v>1.5756302521008347E-3</v>
      </c>
    </row>
    <row r="23" spans="1:25" x14ac:dyDescent="0.3">
      <c r="B23" s="129" t="s">
        <v>241</v>
      </c>
      <c r="C23" s="136"/>
      <c r="D23" s="132">
        <v>5060</v>
      </c>
      <c r="E23" s="132">
        <v>5120</v>
      </c>
      <c r="F23" s="132">
        <v>5140</v>
      </c>
      <c r="G23" s="133">
        <v>1.1850681414181219E-2</v>
      </c>
      <c r="H23" s="133">
        <v>2.7327737653719542E-3</v>
      </c>
    </row>
    <row r="24" spans="1:25" x14ac:dyDescent="0.3">
      <c r="B24" s="129" t="s">
        <v>242</v>
      </c>
      <c r="C24" s="136"/>
      <c r="D24" s="132">
        <v>5500</v>
      </c>
      <c r="E24" s="132">
        <v>5580</v>
      </c>
      <c r="F24" s="132">
        <v>5580</v>
      </c>
      <c r="G24" s="133">
        <v>1.4548099654482671E-2</v>
      </c>
      <c r="H24" s="133">
        <v>3.5848718408315605E-4</v>
      </c>
    </row>
    <row r="25" spans="1:25" x14ac:dyDescent="0.3">
      <c r="B25" s="129" t="s">
        <v>243</v>
      </c>
      <c r="C25" s="136"/>
      <c r="D25" s="132">
        <v>5530</v>
      </c>
      <c r="E25" s="132">
        <v>5670</v>
      </c>
      <c r="F25" s="132">
        <v>5680</v>
      </c>
      <c r="G25" s="133">
        <v>2.5492677635147398E-2</v>
      </c>
      <c r="H25" s="133">
        <v>7.0521861777161909E-4</v>
      </c>
    </row>
    <row r="26" spans="1:25" x14ac:dyDescent="0.3">
      <c r="B26" s="129" t="s">
        <v>244</v>
      </c>
      <c r="C26" s="136"/>
      <c r="D26" s="132">
        <v>5360</v>
      </c>
      <c r="E26" s="132">
        <v>5390</v>
      </c>
      <c r="F26" s="132" t="s">
        <v>154</v>
      </c>
      <c r="G26" s="133">
        <v>4.4767767207609666E-3</v>
      </c>
      <c r="H26" s="133" t="s">
        <v>154</v>
      </c>
    </row>
    <row r="27" spans="1:25" x14ac:dyDescent="0.3">
      <c r="B27" s="129" t="s">
        <v>245</v>
      </c>
      <c r="C27" s="136"/>
      <c r="D27" s="132">
        <v>4210</v>
      </c>
      <c r="E27" s="132" t="s">
        <v>154</v>
      </c>
      <c r="F27" s="132" t="s">
        <v>154</v>
      </c>
      <c r="G27" s="133" t="s">
        <v>154</v>
      </c>
      <c r="H27" s="133" t="s">
        <v>154</v>
      </c>
    </row>
    <row r="28" spans="1:25" x14ac:dyDescent="0.3">
      <c r="A28" s="137"/>
      <c r="B28" s="138"/>
      <c r="C28" s="139"/>
      <c r="D28" s="140"/>
      <c r="E28" s="140"/>
      <c r="F28" s="138"/>
      <c r="G28" s="140"/>
      <c r="H28" s="140"/>
    </row>
    <row r="29" spans="1:25" x14ac:dyDescent="0.3">
      <c r="A29" s="141">
        <v>1</v>
      </c>
      <c r="B29" s="2" t="s">
        <v>246</v>
      </c>
      <c r="D29" s="142"/>
      <c r="E29" s="142"/>
      <c r="F29" s="142"/>
      <c r="G29" s="142"/>
      <c r="K29" s="126">
        <v>49</v>
      </c>
    </row>
    <row r="31" spans="1:25" x14ac:dyDescent="0.3">
      <c r="B31" s="10" t="s">
        <v>154</v>
      </c>
      <c r="C31" s="10"/>
      <c r="D31" s="10"/>
      <c r="E31" s="10"/>
      <c r="F31" s="10"/>
      <c r="G31" s="10"/>
      <c r="H31" s="10"/>
    </row>
    <row r="32" spans="1:25" s="2" customFormat="1" x14ac:dyDescent="0.3">
      <c r="A32" s="155" t="s">
        <v>221</v>
      </c>
      <c r="B32" s="155"/>
      <c r="C32" s="155"/>
      <c r="D32" s="155"/>
      <c r="E32" s="155"/>
      <c r="F32" s="155"/>
      <c r="G32" s="155"/>
      <c r="H32" s="155"/>
      <c r="I32" s="13"/>
      <c r="J32" s="13"/>
      <c r="K32" s="126">
        <v>46</v>
      </c>
      <c r="L32" s="13">
        <v>23</v>
      </c>
      <c r="M32" s="13">
        <v>26</v>
      </c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</row>
    <row r="33" spans="1:25" s="2" customFormat="1" x14ac:dyDescent="0.3">
      <c r="B33" s="10"/>
      <c r="C33" s="10"/>
      <c r="D33" s="143"/>
      <c r="E33" s="143"/>
      <c r="F33" s="143"/>
      <c r="G33" s="143"/>
      <c r="H33" s="143"/>
      <c r="I33" s="13"/>
      <c r="J33" s="13"/>
      <c r="K33" s="126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</row>
    <row r="34" spans="1:25" ht="17.399999999999999" customHeight="1" x14ac:dyDescent="0.55000000000000004">
      <c r="A34" s="156" t="s">
        <v>212</v>
      </c>
      <c r="B34" s="156"/>
      <c r="C34" s="156"/>
      <c r="D34" s="156" t="s">
        <v>213</v>
      </c>
      <c r="E34" s="156"/>
      <c r="F34" s="156"/>
      <c r="G34" s="156" t="s">
        <v>214</v>
      </c>
      <c r="H34" s="156"/>
      <c r="K34" s="126">
        <v>47</v>
      </c>
      <c r="L34" s="126">
        <v>38</v>
      </c>
      <c r="M34" s="126">
        <v>39</v>
      </c>
    </row>
    <row r="35" spans="1:25" ht="16.95" customHeight="1" x14ac:dyDescent="0.3">
      <c r="A35" s="157"/>
      <c r="B35" s="157"/>
      <c r="C35" s="157"/>
      <c r="D35" s="128" t="s">
        <v>216</v>
      </c>
      <c r="E35" s="128" t="s">
        <v>217</v>
      </c>
      <c r="F35" s="128" t="s">
        <v>218</v>
      </c>
      <c r="G35" s="128" t="s">
        <v>219</v>
      </c>
      <c r="H35" s="128" t="s">
        <v>220</v>
      </c>
      <c r="K35" s="126">
        <v>40</v>
      </c>
      <c r="L35" s="126">
        <v>41</v>
      </c>
      <c r="M35" s="126">
        <v>42</v>
      </c>
      <c r="N35" s="126">
        <v>43</v>
      </c>
      <c r="O35" s="126">
        <v>44</v>
      </c>
      <c r="P35" s="126">
        <v>45</v>
      </c>
      <c r="Q35" s="126">
        <v>48</v>
      </c>
    </row>
    <row r="36" spans="1:25" x14ac:dyDescent="0.3">
      <c r="B36" s="129" t="s">
        <v>222</v>
      </c>
      <c r="C36" s="130"/>
      <c r="D36" s="132">
        <v>3560</v>
      </c>
      <c r="E36" s="132">
        <v>3870</v>
      </c>
      <c r="F36" s="132">
        <v>3880</v>
      </c>
      <c r="G36" s="133">
        <v>8.7970770095559203E-2</v>
      </c>
      <c r="H36" s="133">
        <v>3.0999741668820135E-3</v>
      </c>
    </row>
    <row r="37" spans="1:25" x14ac:dyDescent="0.3">
      <c r="B37" s="129" t="s">
        <v>224</v>
      </c>
      <c r="C37" s="130"/>
      <c r="D37" s="132">
        <v>4090</v>
      </c>
      <c r="E37" s="132">
        <v>4320</v>
      </c>
      <c r="F37" s="132">
        <v>4340</v>
      </c>
      <c r="G37" s="133">
        <v>5.7988744800587133E-2</v>
      </c>
      <c r="H37" s="133">
        <v>3.4690101757632874E-3</v>
      </c>
    </row>
    <row r="38" spans="1:25" x14ac:dyDescent="0.3">
      <c r="B38" s="129" t="s">
        <v>226</v>
      </c>
      <c r="C38" s="130"/>
      <c r="D38" s="132">
        <v>4700</v>
      </c>
      <c r="E38" s="132">
        <v>4940</v>
      </c>
      <c r="F38" s="132">
        <v>4960</v>
      </c>
      <c r="G38" s="133">
        <v>5.1042109740536024E-2</v>
      </c>
      <c r="H38" s="133">
        <v>3.6422501011736941E-3</v>
      </c>
    </row>
    <row r="39" spans="1:25" x14ac:dyDescent="0.3">
      <c r="B39" s="129" t="s">
        <v>227</v>
      </c>
      <c r="C39" s="130"/>
      <c r="D39" s="132">
        <v>4540</v>
      </c>
      <c r="E39" s="132">
        <v>4830</v>
      </c>
      <c r="F39" s="132">
        <v>4840</v>
      </c>
      <c r="G39" s="133">
        <v>6.3408190224570671E-2</v>
      </c>
      <c r="H39" s="133">
        <v>1.4492753623187582E-3</v>
      </c>
    </row>
    <row r="40" spans="1:25" x14ac:dyDescent="0.3">
      <c r="B40" s="129" t="s">
        <v>228</v>
      </c>
      <c r="C40" s="130"/>
      <c r="D40" s="132">
        <v>5230</v>
      </c>
      <c r="E40" s="132">
        <v>5450</v>
      </c>
      <c r="F40" s="132">
        <v>5460</v>
      </c>
      <c r="G40" s="133">
        <v>4.1108986615678855E-2</v>
      </c>
      <c r="H40" s="133">
        <v>1.8365472910928382E-3</v>
      </c>
    </row>
    <row r="41" spans="1:25" x14ac:dyDescent="0.3">
      <c r="B41" s="129" t="s">
        <v>229</v>
      </c>
      <c r="C41" s="130"/>
      <c r="D41" s="132">
        <v>4400</v>
      </c>
      <c r="E41" s="132">
        <v>4530</v>
      </c>
      <c r="F41" s="132">
        <v>4540</v>
      </c>
      <c r="G41" s="133">
        <v>2.8623353021353992E-2</v>
      </c>
      <c r="H41" s="133">
        <v>1.7667844522968323E-3</v>
      </c>
    </row>
    <row r="42" spans="1:25" x14ac:dyDescent="0.3">
      <c r="B42" s="129" t="s">
        <v>230</v>
      </c>
      <c r="C42" s="130"/>
      <c r="D42" s="132">
        <v>4920</v>
      </c>
      <c r="E42" s="132">
        <v>5040</v>
      </c>
      <c r="F42" s="132">
        <v>5040</v>
      </c>
      <c r="G42" s="133">
        <v>2.3964256701868303E-2</v>
      </c>
      <c r="H42" s="133">
        <v>3.9666798889337329E-4</v>
      </c>
    </row>
    <row r="43" spans="1:25" x14ac:dyDescent="0.3">
      <c r="B43" s="129" t="s">
        <v>231</v>
      </c>
      <c r="C43" s="130"/>
      <c r="D43" s="132">
        <v>5590</v>
      </c>
      <c r="E43" s="132">
        <v>5770</v>
      </c>
      <c r="F43" s="132">
        <v>5780</v>
      </c>
      <c r="G43" s="133">
        <v>3.1104755094744307E-2</v>
      </c>
      <c r="H43" s="133">
        <v>2.6005547850207478E-3</v>
      </c>
    </row>
    <row r="44" spans="1:25" x14ac:dyDescent="0.3">
      <c r="B44" s="129" t="s">
        <v>232</v>
      </c>
      <c r="C44" s="130"/>
      <c r="D44" s="132">
        <v>4850</v>
      </c>
      <c r="E44" s="132">
        <v>4900</v>
      </c>
      <c r="F44" s="132">
        <v>4910</v>
      </c>
      <c r="G44" s="133">
        <v>9.4806265457543226E-3</v>
      </c>
      <c r="H44" s="133">
        <v>2.8583095140872761E-3</v>
      </c>
    </row>
    <row r="45" spans="1:25" x14ac:dyDescent="0.3">
      <c r="B45" s="129" t="s">
        <v>233</v>
      </c>
      <c r="C45" s="130"/>
      <c r="D45" s="132">
        <v>3510</v>
      </c>
      <c r="E45" s="132">
        <v>3570</v>
      </c>
      <c r="F45" s="132">
        <v>3580</v>
      </c>
      <c r="G45" s="133">
        <v>1.8523795953263145E-2</v>
      </c>
      <c r="H45" s="133">
        <v>1.1191941801902416E-3</v>
      </c>
    </row>
    <row r="46" spans="1:25" x14ac:dyDescent="0.3">
      <c r="B46" s="129" t="s">
        <v>234</v>
      </c>
      <c r="C46" s="136"/>
      <c r="D46" s="132">
        <v>3810</v>
      </c>
      <c r="E46" s="132">
        <v>3850</v>
      </c>
      <c r="F46" s="132">
        <v>3850</v>
      </c>
      <c r="G46" s="133">
        <v>1.0236220472440882E-2</v>
      </c>
      <c r="H46" s="133">
        <v>1.2990387113536173E-3</v>
      </c>
    </row>
    <row r="47" spans="1:25" x14ac:dyDescent="0.3">
      <c r="B47" s="129" t="s">
        <v>235</v>
      </c>
      <c r="C47" s="136"/>
      <c r="D47" s="132">
        <v>4310</v>
      </c>
      <c r="E47" s="132">
        <v>4400</v>
      </c>
      <c r="F47" s="132">
        <v>4400</v>
      </c>
      <c r="G47" s="133">
        <v>1.9012288430326985E-2</v>
      </c>
      <c r="H47" s="133">
        <v>9.101251422070078E-4</v>
      </c>
    </row>
    <row r="48" spans="1:25" x14ac:dyDescent="0.3">
      <c r="B48" s="129" t="s">
        <v>236</v>
      </c>
      <c r="C48" s="136"/>
      <c r="D48" s="132">
        <v>3960</v>
      </c>
      <c r="E48" s="132">
        <v>4000</v>
      </c>
      <c r="F48" s="132">
        <v>4010</v>
      </c>
      <c r="G48" s="133">
        <v>9.5886954327528695E-3</v>
      </c>
      <c r="H48" s="133">
        <v>1.4996250937264755E-3</v>
      </c>
    </row>
    <row r="49" spans="1:25" x14ac:dyDescent="0.3">
      <c r="B49" s="129" t="s">
        <v>237</v>
      </c>
      <c r="C49" s="136"/>
      <c r="D49" s="132">
        <v>4500</v>
      </c>
      <c r="E49" s="132">
        <v>4550</v>
      </c>
      <c r="F49" s="132">
        <v>4560</v>
      </c>
      <c r="G49" s="133">
        <v>1.2458286985539413E-2</v>
      </c>
      <c r="H49" s="133">
        <v>1.0986596352449141E-3</v>
      </c>
    </row>
    <row r="50" spans="1:25" x14ac:dyDescent="0.3">
      <c r="B50" s="129" t="s">
        <v>238</v>
      </c>
      <c r="C50" s="136"/>
      <c r="D50" s="132">
        <v>4540</v>
      </c>
      <c r="E50" s="132">
        <v>4660</v>
      </c>
      <c r="F50" s="132">
        <v>4660</v>
      </c>
      <c r="G50" s="133">
        <v>2.5319242624394445E-2</v>
      </c>
      <c r="H50" s="133">
        <v>1.0736525660295371E-3</v>
      </c>
    </row>
    <row r="51" spans="1:25" x14ac:dyDescent="0.3">
      <c r="B51" s="129" t="s">
        <v>239</v>
      </c>
      <c r="C51" s="136"/>
      <c r="D51" s="132">
        <v>4950</v>
      </c>
      <c r="E51" s="132">
        <v>5000</v>
      </c>
      <c r="F51" s="132">
        <v>5000</v>
      </c>
      <c r="G51" s="133">
        <v>9.0909090909090384E-3</v>
      </c>
      <c r="H51" s="133">
        <v>1.6016016016016099E-3</v>
      </c>
    </row>
    <row r="52" spans="1:25" x14ac:dyDescent="0.3">
      <c r="B52" s="129" t="s">
        <v>240</v>
      </c>
      <c r="C52" s="136"/>
      <c r="D52" s="132">
        <v>5140</v>
      </c>
      <c r="E52" s="132">
        <v>5250</v>
      </c>
      <c r="F52" s="132">
        <v>5260</v>
      </c>
      <c r="G52" s="133">
        <v>2.1202100758607179E-2</v>
      </c>
      <c r="H52" s="133">
        <v>1.1428571428571122E-3</v>
      </c>
    </row>
    <row r="53" spans="1:25" x14ac:dyDescent="0.3">
      <c r="B53" s="129" t="s">
        <v>241</v>
      </c>
      <c r="C53" s="136"/>
      <c r="D53" s="132">
        <v>4600</v>
      </c>
      <c r="E53" s="132">
        <v>4640</v>
      </c>
      <c r="F53" s="132">
        <v>4640</v>
      </c>
      <c r="G53" s="133">
        <v>7.3896978917626921E-3</v>
      </c>
      <c r="H53" s="133">
        <v>1.2944983818770073E-3</v>
      </c>
    </row>
    <row r="54" spans="1:25" x14ac:dyDescent="0.3">
      <c r="B54" s="129" t="s">
        <v>242</v>
      </c>
      <c r="C54" s="136"/>
      <c r="D54" s="132">
        <v>5000</v>
      </c>
      <c r="E54" s="132">
        <v>5060</v>
      </c>
      <c r="F54" s="132">
        <v>5060</v>
      </c>
      <c r="G54" s="133">
        <v>1.1193284029582307E-2</v>
      </c>
      <c r="H54" s="133">
        <v>0</v>
      </c>
    </row>
    <row r="55" spans="1:25" x14ac:dyDescent="0.3">
      <c r="B55" s="129" t="s">
        <v>243</v>
      </c>
      <c r="C55" s="136"/>
      <c r="D55" s="132">
        <v>5110</v>
      </c>
      <c r="E55" s="132">
        <v>5220</v>
      </c>
      <c r="F55" s="132">
        <v>5220</v>
      </c>
      <c r="G55" s="133">
        <v>2.0547945205479534E-2</v>
      </c>
      <c r="H55" s="133">
        <v>0</v>
      </c>
    </row>
    <row r="56" spans="1:25" x14ac:dyDescent="0.3">
      <c r="B56" s="129" t="s">
        <v>244</v>
      </c>
      <c r="C56" s="136"/>
      <c r="D56" s="132">
        <v>4860</v>
      </c>
      <c r="E56" s="132">
        <v>4880</v>
      </c>
      <c r="F56" s="132" t="s">
        <v>154</v>
      </c>
      <c r="G56" s="133">
        <v>3.2908268202385127E-3</v>
      </c>
      <c r="H56" s="133" t="s">
        <v>154</v>
      </c>
    </row>
    <row r="57" spans="1:25" x14ac:dyDescent="0.3">
      <c r="B57" s="129" t="s">
        <v>245</v>
      </c>
      <c r="C57" s="136"/>
      <c r="D57" s="132">
        <v>3740</v>
      </c>
      <c r="E57" s="132" t="s">
        <v>154</v>
      </c>
      <c r="F57" s="132" t="s">
        <v>154</v>
      </c>
      <c r="G57" s="133" t="s">
        <v>154</v>
      </c>
      <c r="H57" s="133" t="s">
        <v>154</v>
      </c>
    </row>
    <row r="58" spans="1:25" x14ac:dyDescent="0.3">
      <c r="A58" s="137"/>
      <c r="B58" s="138"/>
      <c r="C58" s="139"/>
      <c r="D58" s="140"/>
      <c r="E58" s="140"/>
      <c r="F58" s="138"/>
      <c r="G58" s="140"/>
      <c r="H58" s="140"/>
    </row>
    <row r="59" spans="1:25" x14ac:dyDescent="0.3">
      <c r="A59" s="141">
        <v>1</v>
      </c>
      <c r="B59" s="2" t="s">
        <v>246</v>
      </c>
      <c r="C59" s="142"/>
      <c r="E59" s="142"/>
      <c r="F59" s="142"/>
      <c r="G59" s="142"/>
      <c r="K59" s="126">
        <v>49</v>
      </c>
    </row>
    <row r="62" spans="1:25" s="2" customFormat="1" ht="14.4" customHeight="1" x14ac:dyDescent="0.25">
      <c r="A62" s="155" t="s">
        <v>223</v>
      </c>
      <c r="B62" s="155"/>
      <c r="C62" s="155"/>
      <c r="D62" s="155"/>
      <c r="E62" s="155"/>
      <c r="F62" s="155"/>
      <c r="G62" s="155"/>
      <c r="H62" s="155"/>
      <c r="I62" s="13"/>
      <c r="J62" s="13"/>
      <c r="K62" s="13">
        <v>46</v>
      </c>
      <c r="L62" s="13">
        <v>23</v>
      </c>
      <c r="M62" s="13">
        <v>27</v>
      </c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</row>
    <row r="63" spans="1:25" s="2" customFormat="1" ht="13.2" x14ac:dyDescent="0.25">
      <c r="B63" s="10"/>
      <c r="C63" s="10"/>
      <c r="D63" s="143"/>
      <c r="E63" s="143"/>
      <c r="F63" s="143"/>
      <c r="G63" s="143"/>
      <c r="H63" s="14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</row>
    <row r="64" spans="1:25" ht="17.399999999999999" customHeight="1" x14ac:dyDescent="0.55000000000000004">
      <c r="A64" s="156" t="s">
        <v>212</v>
      </c>
      <c r="B64" s="156"/>
      <c r="C64" s="156"/>
      <c r="D64" s="156" t="s">
        <v>213</v>
      </c>
      <c r="E64" s="156"/>
      <c r="F64" s="156"/>
      <c r="G64" s="156" t="s">
        <v>214</v>
      </c>
      <c r="H64" s="156"/>
      <c r="K64" s="126">
        <v>47</v>
      </c>
      <c r="L64" s="126">
        <v>38</v>
      </c>
      <c r="M64" s="126">
        <v>39</v>
      </c>
    </row>
    <row r="65" spans="1:17" ht="16.95" customHeight="1" x14ac:dyDescent="0.3">
      <c r="A65" s="157"/>
      <c r="B65" s="157"/>
      <c r="C65" s="157"/>
      <c r="D65" s="128" t="s">
        <v>216</v>
      </c>
      <c r="E65" s="128" t="s">
        <v>217</v>
      </c>
      <c r="F65" s="128" t="s">
        <v>218</v>
      </c>
      <c r="G65" s="128" t="s">
        <v>219</v>
      </c>
      <c r="H65" s="128" t="s">
        <v>220</v>
      </c>
      <c r="K65" s="126">
        <v>40</v>
      </c>
      <c r="L65" s="126">
        <v>41</v>
      </c>
      <c r="M65" s="126">
        <v>42</v>
      </c>
      <c r="N65" s="126">
        <v>43</v>
      </c>
      <c r="O65" s="126">
        <v>44</v>
      </c>
      <c r="P65" s="126">
        <v>45</v>
      </c>
      <c r="Q65" s="126">
        <v>48</v>
      </c>
    </row>
    <row r="66" spans="1:17" x14ac:dyDescent="0.3">
      <c r="B66" s="129" t="s">
        <v>222</v>
      </c>
      <c r="C66" s="130"/>
      <c r="D66" s="132">
        <v>920</v>
      </c>
      <c r="E66" s="132">
        <v>1000</v>
      </c>
      <c r="F66" s="132">
        <v>1000</v>
      </c>
      <c r="G66" s="133">
        <v>8.7852494577006501E-2</v>
      </c>
      <c r="H66" s="133">
        <v>-9.9700897308074854E-4</v>
      </c>
    </row>
    <row r="67" spans="1:17" x14ac:dyDescent="0.3">
      <c r="B67" s="129" t="s">
        <v>224</v>
      </c>
      <c r="C67" s="130"/>
      <c r="D67" s="132">
        <v>1000</v>
      </c>
      <c r="E67" s="132">
        <v>1080</v>
      </c>
      <c r="F67" s="132">
        <v>1080</v>
      </c>
      <c r="G67" s="133">
        <v>7.8685258964143356E-2</v>
      </c>
      <c r="H67" s="133">
        <v>-3.6934441366573978E-3</v>
      </c>
    </row>
    <row r="68" spans="1:17" x14ac:dyDescent="0.3">
      <c r="B68" s="129" t="s">
        <v>226</v>
      </c>
      <c r="C68" s="130"/>
      <c r="D68" s="132">
        <v>1130</v>
      </c>
      <c r="E68" s="132">
        <v>1180</v>
      </c>
      <c r="F68" s="132">
        <v>1180</v>
      </c>
      <c r="G68" s="133">
        <v>4.3209876543209846E-2</v>
      </c>
      <c r="H68" s="133">
        <v>-2.5359256128486551E-3</v>
      </c>
    </row>
    <row r="69" spans="1:17" x14ac:dyDescent="0.3">
      <c r="B69" s="129" t="s">
        <v>227</v>
      </c>
      <c r="C69" s="130"/>
      <c r="D69" s="132">
        <v>1120</v>
      </c>
      <c r="E69" s="132">
        <v>1190</v>
      </c>
      <c r="F69" s="132">
        <v>1180</v>
      </c>
      <c r="G69" s="133">
        <v>5.966162065894931E-2</v>
      </c>
      <c r="H69" s="133">
        <v>-7.5630252100840067E-3</v>
      </c>
    </row>
    <row r="70" spans="1:17" x14ac:dyDescent="0.3">
      <c r="B70" s="129" t="s">
        <v>228</v>
      </c>
      <c r="C70" s="130"/>
      <c r="D70" s="132">
        <v>1210</v>
      </c>
      <c r="E70" s="132">
        <v>1260</v>
      </c>
      <c r="F70" s="132">
        <v>1240</v>
      </c>
      <c r="G70" s="133">
        <v>3.8842975206611507E-2</v>
      </c>
      <c r="H70" s="133">
        <v>-1.6706443914081159E-2</v>
      </c>
    </row>
    <row r="71" spans="1:17" x14ac:dyDescent="0.3">
      <c r="B71" s="129" t="s">
        <v>229</v>
      </c>
      <c r="C71" s="130"/>
      <c r="D71" s="132">
        <v>1000</v>
      </c>
      <c r="E71" s="132">
        <v>1020</v>
      </c>
      <c r="F71" s="132">
        <v>1020</v>
      </c>
      <c r="G71" s="133">
        <v>1.7964071856287456E-2</v>
      </c>
      <c r="H71" s="133">
        <v>2.9411764705882248E-3</v>
      </c>
    </row>
    <row r="72" spans="1:17" x14ac:dyDescent="0.3">
      <c r="B72" s="129" t="s">
        <v>230</v>
      </c>
      <c r="C72" s="130"/>
      <c r="D72" s="132">
        <v>1160</v>
      </c>
      <c r="E72" s="132">
        <v>1200</v>
      </c>
      <c r="F72" s="132">
        <v>1190</v>
      </c>
      <c r="G72" s="133">
        <v>4.0692640692640669E-2</v>
      </c>
      <c r="H72" s="133">
        <v>-8.3194675540765317E-3</v>
      </c>
    </row>
    <row r="73" spans="1:17" x14ac:dyDescent="0.3">
      <c r="B73" s="129" t="s">
        <v>231</v>
      </c>
      <c r="C73" s="130"/>
      <c r="D73" s="132">
        <v>1280</v>
      </c>
      <c r="E73" s="132">
        <v>1320</v>
      </c>
      <c r="F73" s="132">
        <v>1310</v>
      </c>
      <c r="G73" s="133">
        <v>3.4455755677368805E-2</v>
      </c>
      <c r="H73" s="133">
        <v>-6.0560181680544556E-3</v>
      </c>
    </row>
    <row r="74" spans="1:17" x14ac:dyDescent="0.3">
      <c r="B74" s="129" t="s">
        <v>232</v>
      </c>
      <c r="C74" s="130"/>
      <c r="D74" s="132">
        <v>1090</v>
      </c>
      <c r="E74" s="132">
        <v>1100</v>
      </c>
      <c r="F74" s="132">
        <v>1090</v>
      </c>
      <c r="G74" s="133">
        <v>7.3394495412844041E-3</v>
      </c>
      <c r="H74" s="133">
        <v>-7.2859744990892983E-3</v>
      </c>
    </row>
    <row r="75" spans="1:17" x14ac:dyDescent="0.3">
      <c r="B75" s="129" t="s">
        <v>233</v>
      </c>
      <c r="C75" s="130"/>
      <c r="D75" s="132">
        <v>920</v>
      </c>
      <c r="E75" s="132">
        <v>940</v>
      </c>
      <c r="F75" s="132">
        <v>940</v>
      </c>
      <c r="G75" s="133">
        <v>2.7203482045701888E-2</v>
      </c>
      <c r="H75" s="133">
        <v>-9.5338983050847759E-3</v>
      </c>
    </row>
    <row r="76" spans="1:17" x14ac:dyDescent="0.3">
      <c r="B76" s="129" t="s">
        <v>234</v>
      </c>
      <c r="C76" s="136"/>
      <c r="D76" s="132">
        <v>970</v>
      </c>
      <c r="E76" s="132">
        <v>970</v>
      </c>
      <c r="F76" s="132">
        <v>970</v>
      </c>
      <c r="G76" s="133">
        <v>6.2111801242235032E-3</v>
      </c>
      <c r="H76" s="133">
        <v>-5.1440329218106484E-3</v>
      </c>
    </row>
    <row r="77" spans="1:17" x14ac:dyDescent="0.3">
      <c r="B77" s="129" t="s">
        <v>235</v>
      </c>
      <c r="C77" s="136"/>
      <c r="D77" s="132">
        <v>1150</v>
      </c>
      <c r="E77" s="132">
        <v>1160</v>
      </c>
      <c r="F77" s="132">
        <v>1150</v>
      </c>
      <c r="G77" s="133">
        <v>9.5403295750216E-3</v>
      </c>
      <c r="H77" s="133">
        <v>-9.4501718213058084E-3</v>
      </c>
    </row>
    <row r="78" spans="1:17" x14ac:dyDescent="0.3">
      <c r="B78" s="129" t="s">
        <v>236</v>
      </c>
      <c r="C78" s="136"/>
      <c r="D78" s="132">
        <v>1050</v>
      </c>
      <c r="E78" s="132">
        <v>1050</v>
      </c>
      <c r="F78" s="132">
        <v>1040</v>
      </c>
      <c r="G78" s="133">
        <v>-2.8571428571428914E-3</v>
      </c>
      <c r="H78" s="133">
        <v>-9.5510983763132939E-3</v>
      </c>
    </row>
    <row r="79" spans="1:17" x14ac:dyDescent="0.3">
      <c r="B79" s="129" t="s">
        <v>237</v>
      </c>
      <c r="C79" s="136"/>
      <c r="D79" s="132">
        <v>1150</v>
      </c>
      <c r="E79" s="132">
        <v>1170</v>
      </c>
      <c r="F79" s="132">
        <v>1160</v>
      </c>
      <c r="G79" s="133">
        <v>1.8292682926829285E-2</v>
      </c>
      <c r="H79" s="133">
        <v>-6.8434559452523747E-3</v>
      </c>
    </row>
    <row r="80" spans="1:17" x14ac:dyDescent="0.3">
      <c r="B80" s="129" t="s">
        <v>238</v>
      </c>
      <c r="C80" s="136"/>
      <c r="D80" s="132">
        <v>1110</v>
      </c>
      <c r="E80" s="132">
        <v>1140</v>
      </c>
      <c r="F80" s="132">
        <v>1130</v>
      </c>
      <c r="G80" s="133">
        <v>2.9783393501805033E-2</v>
      </c>
      <c r="H80" s="133">
        <v>-8.76424189307623E-3</v>
      </c>
    </row>
    <row r="81" spans="1:25" x14ac:dyDescent="0.3">
      <c r="B81" s="129" t="s">
        <v>239</v>
      </c>
      <c r="C81" s="136"/>
      <c r="D81" s="132">
        <v>1250</v>
      </c>
      <c r="E81" s="132">
        <v>1250</v>
      </c>
      <c r="F81" s="132">
        <v>1250</v>
      </c>
      <c r="G81" s="133">
        <v>2.3980815347721673E-3</v>
      </c>
      <c r="H81" s="133">
        <v>-2.3923444976076125E-3</v>
      </c>
    </row>
    <row r="82" spans="1:25" x14ac:dyDescent="0.3">
      <c r="B82" s="129" t="s">
        <v>240</v>
      </c>
      <c r="C82" s="136"/>
      <c r="D82" s="132">
        <v>1260</v>
      </c>
      <c r="E82" s="132">
        <v>1280</v>
      </c>
      <c r="F82" s="132">
        <v>1280</v>
      </c>
      <c r="G82" s="133">
        <v>1.8312101910828105E-2</v>
      </c>
      <c r="H82" s="133">
        <v>-2.3455824863174435E-3</v>
      </c>
    </row>
    <row r="83" spans="1:25" x14ac:dyDescent="0.3">
      <c r="B83" s="129" t="s">
        <v>241</v>
      </c>
      <c r="C83" s="136"/>
      <c r="D83" s="132">
        <v>1160</v>
      </c>
      <c r="E83" s="132">
        <v>1160</v>
      </c>
      <c r="F83" s="132">
        <v>1160</v>
      </c>
      <c r="G83" s="133">
        <v>8.6206896551721535E-4</v>
      </c>
      <c r="H83" s="133">
        <v>-5.1679586563307955E-3</v>
      </c>
    </row>
    <row r="84" spans="1:25" x14ac:dyDescent="0.3">
      <c r="B84" s="129" t="s">
        <v>242</v>
      </c>
      <c r="C84" s="136"/>
      <c r="D84" s="132">
        <v>1280</v>
      </c>
      <c r="E84" s="132">
        <v>1300</v>
      </c>
      <c r="F84" s="132">
        <v>1290</v>
      </c>
      <c r="G84" s="133">
        <v>1.6431924882629012E-2</v>
      </c>
      <c r="H84" s="133">
        <v>-1.000769822940728E-2</v>
      </c>
    </row>
    <row r="85" spans="1:25" x14ac:dyDescent="0.3">
      <c r="B85" s="129" t="s">
        <v>243</v>
      </c>
      <c r="C85" s="136"/>
      <c r="D85" s="132">
        <v>1200</v>
      </c>
      <c r="E85" s="132">
        <v>1210</v>
      </c>
      <c r="F85" s="132">
        <v>1210</v>
      </c>
      <c r="G85" s="133">
        <v>1.3355592654423987E-2</v>
      </c>
      <c r="H85" s="133">
        <v>-3.2948929159802853E-3</v>
      </c>
    </row>
    <row r="86" spans="1:25" x14ac:dyDescent="0.3">
      <c r="B86" s="129" t="s">
        <v>244</v>
      </c>
      <c r="C86" s="136"/>
      <c r="D86" s="132">
        <v>1240</v>
      </c>
      <c r="E86" s="132">
        <v>1240</v>
      </c>
      <c r="F86" s="132" t="s">
        <v>154</v>
      </c>
      <c r="G86" s="133">
        <v>-8.0710250201776468E-4</v>
      </c>
      <c r="H86" s="133" t="s">
        <v>154</v>
      </c>
    </row>
    <row r="87" spans="1:25" x14ac:dyDescent="0.3">
      <c r="B87" s="129" t="s">
        <v>245</v>
      </c>
      <c r="C87" s="136"/>
      <c r="D87" s="132">
        <v>1110</v>
      </c>
      <c r="E87" s="132" t="s">
        <v>154</v>
      </c>
      <c r="F87" s="132" t="s">
        <v>154</v>
      </c>
      <c r="G87" s="133" t="s">
        <v>154</v>
      </c>
      <c r="H87" s="133" t="s">
        <v>154</v>
      </c>
    </row>
    <row r="88" spans="1:25" x14ac:dyDescent="0.3">
      <c r="A88" s="137"/>
      <c r="B88" s="138"/>
      <c r="C88" s="139"/>
      <c r="D88" s="140"/>
      <c r="E88" s="140"/>
      <c r="F88" s="138"/>
      <c r="G88" s="140"/>
      <c r="H88" s="140"/>
    </row>
    <row r="89" spans="1:25" x14ac:dyDescent="0.3">
      <c r="A89" s="141">
        <v>1</v>
      </c>
      <c r="B89" s="2" t="s">
        <v>246</v>
      </c>
      <c r="C89" s="142"/>
      <c r="E89" s="142"/>
      <c r="F89" s="142"/>
      <c r="G89" s="142"/>
      <c r="K89" s="126">
        <v>49</v>
      </c>
    </row>
    <row r="92" spans="1:25" s="2" customFormat="1" ht="14.4" customHeight="1" x14ac:dyDescent="0.25">
      <c r="A92" s="155" t="s">
        <v>225</v>
      </c>
      <c r="B92" s="155"/>
      <c r="C92" s="155"/>
      <c r="D92" s="155"/>
      <c r="E92" s="155"/>
      <c r="F92" s="155"/>
      <c r="G92" s="155"/>
      <c r="H92" s="155"/>
      <c r="I92" s="13"/>
      <c r="J92" s="13"/>
      <c r="K92" s="13">
        <v>46</v>
      </c>
      <c r="L92" s="13">
        <v>23</v>
      </c>
      <c r="M92" s="13">
        <v>28</v>
      </c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</row>
    <row r="93" spans="1:25" s="2" customFormat="1" ht="13.2" x14ac:dyDescent="0.25">
      <c r="B93" s="10"/>
      <c r="C93" s="10"/>
      <c r="D93" s="10"/>
      <c r="E93" s="10"/>
      <c r="F93" s="10"/>
      <c r="G93" s="10"/>
      <c r="H93" s="10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</row>
    <row r="94" spans="1:25" ht="17.399999999999999" customHeight="1" x14ac:dyDescent="0.55000000000000004">
      <c r="A94" s="156" t="s">
        <v>212</v>
      </c>
      <c r="B94" s="156"/>
      <c r="C94" s="156"/>
      <c r="D94" s="156" t="s">
        <v>213</v>
      </c>
      <c r="E94" s="156"/>
      <c r="F94" s="156"/>
      <c r="G94" s="156" t="s">
        <v>214</v>
      </c>
      <c r="H94" s="156"/>
      <c r="K94" s="126">
        <v>47</v>
      </c>
      <c r="L94" s="126">
        <v>38</v>
      </c>
      <c r="M94" s="126">
        <v>39</v>
      </c>
    </row>
    <row r="95" spans="1:25" ht="16.95" customHeight="1" x14ac:dyDescent="0.3">
      <c r="A95" s="157"/>
      <c r="B95" s="157"/>
      <c r="C95" s="157"/>
      <c r="D95" s="128" t="s">
        <v>216</v>
      </c>
      <c r="E95" s="128" t="s">
        <v>217</v>
      </c>
      <c r="F95" s="128" t="s">
        <v>218</v>
      </c>
      <c r="G95" s="128" t="s">
        <v>219</v>
      </c>
      <c r="H95" s="128" t="s">
        <v>220</v>
      </c>
      <c r="K95" s="126">
        <v>40</v>
      </c>
      <c r="L95" s="126">
        <v>41</v>
      </c>
      <c r="M95" s="126">
        <v>42</v>
      </c>
      <c r="N95" s="126">
        <v>43</v>
      </c>
      <c r="O95" s="126">
        <v>44</v>
      </c>
      <c r="P95" s="126">
        <v>45</v>
      </c>
      <c r="Q95" s="126">
        <v>48</v>
      </c>
    </row>
    <row r="96" spans="1:25" x14ac:dyDescent="0.3">
      <c r="B96" s="129" t="s">
        <v>222</v>
      </c>
      <c r="C96" s="130"/>
      <c r="D96" s="132">
        <v>380</v>
      </c>
      <c r="E96" s="132">
        <v>480</v>
      </c>
      <c r="F96" s="132">
        <v>480</v>
      </c>
      <c r="G96" s="133">
        <v>0.25721784776902878</v>
      </c>
      <c r="H96" s="133">
        <v>1.0438413361169019E-2</v>
      </c>
    </row>
    <row r="97" spans="2:8" x14ac:dyDescent="0.3">
      <c r="B97" s="129" t="s">
        <v>224</v>
      </c>
      <c r="C97" s="130"/>
      <c r="D97" s="132">
        <v>360</v>
      </c>
      <c r="E97" s="132">
        <v>440</v>
      </c>
      <c r="F97" s="132">
        <v>450</v>
      </c>
      <c r="G97" s="133">
        <v>0.22562674094707513</v>
      </c>
      <c r="H97" s="133">
        <v>1.5909090909090873E-2</v>
      </c>
    </row>
    <row r="98" spans="2:8" x14ac:dyDescent="0.3">
      <c r="B98" s="129" t="s">
        <v>226</v>
      </c>
      <c r="C98" s="130"/>
      <c r="D98" s="132">
        <v>390</v>
      </c>
      <c r="E98" s="132">
        <v>450</v>
      </c>
      <c r="F98" s="132">
        <v>470</v>
      </c>
      <c r="G98" s="133">
        <v>0.15306122448979598</v>
      </c>
      <c r="H98" s="133">
        <v>2.8761061946902755E-2</v>
      </c>
    </row>
    <row r="99" spans="2:8" x14ac:dyDescent="0.3">
      <c r="B99" s="129" t="s">
        <v>227</v>
      </c>
      <c r="C99" s="130"/>
      <c r="D99" s="132">
        <v>390</v>
      </c>
      <c r="E99" s="132">
        <v>470</v>
      </c>
      <c r="F99" s="132">
        <v>480</v>
      </c>
      <c r="G99" s="133">
        <v>0.21761658031088094</v>
      </c>
      <c r="H99" s="133">
        <v>1.0638297872340496E-2</v>
      </c>
    </row>
    <row r="100" spans="2:8" x14ac:dyDescent="0.3">
      <c r="B100" s="129" t="s">
        <v>228</v>
      </c>
      <c r="C100" s="130"/>
      <c r="D100" s="132">
        <v>430</v>
      </c>
      <c r="E100" s="132">
        <v>500</v>
      </c>
      <c r="F100" s="132">
        <v>510</v>
      </c>
      <c r="G100" s="133">
        <v>0.16166281755196299</v>
      </c>
      <c r="H100" s="133">
        <v>1.9880715705765439E-2</v>
      </c>
    </row>
    <row r="101" spans="2:8" x14ac:dyDescent="0.3">
      <c r="B101" s="129" t="s">
        <v>229</v>
      </c>
      <c r="C101" s="130"/>
      <c r="D101" s="132">
        <v>390</v>
      </c>
      <c r="E101" s="132">
        <v>450</v>
      </c>
      <c r="F101" s="132">
        <v>460</v>
      </c>
      <c r="G101" s="133">
        <v>0.15897435897435908</v>
      </c>
      <c r="H101" s="133">
        <v>1.327433628318575E-2</v>
      </c>
    </row>
    <row r="102" spans="2:8" x14ac:dyDescent="0.3">
      <c r="B102" s="129" t="s">
        <v>230</v>
      </c>
      <c r="C102" s="130"/>
      <c r="D102" s="132">
        <v>540</v>
      </c>
      <c r="E102" s="132">
        <v>580</v>
      </c>
      <c r="F102" s="132">
        <v>580</v>
      </c>
      <c r="G102" s="133">
        <v>7.4766355140186924E-2</v>
      </c>
      <c r="H102" s="133">
        <v>1.3913043478260834E-2</v>
      </c>
    </row>
    <row r="103" spans="2:8" x14ac:dyDescent="0.3">
      <c r="B103" s="129" t="s">
        <v>231</v>
      </c>
      <c r="C103" s="130"/>
      <c r="D103" s="132">
        <v>490</v>
      </c>
      <c r="E103" s="132">
        <v>530</v>
      </c>
      <c r="F103" s="132">
        <v>540</v>
      </c>
      <c r="G103" s="133">
        <v>7.5356415478615046E-2</v>
      </c>
      <c r="H103" s="133">
        <v>2.0833333333333259E-2</v>
      </c>
    </row>
    <row r="104" spans="2:8" x14ac:dyDescent="0.3">
      <c r="B104" s="129" t="s">
        <v>232</v>
      </c>
      <c r="C104" s="130"/>
      <c r="D104" s="132">
        <v>510</v>
      </c>
      <c r="E104" s="132">
        <v>530</v>
      </c>
      <c r="F104" s="132">
        <v>520</v>
      </c>
      <c r="G104" s="133">
        <v>3.9603960396039639E-2</v>
      </c>
      <c r="H104" s="133">
        <v>-3.8095238095238182E-3</v>
      </c>
    </row>
    <row r="105" spans="2:8" x14ac:dyDescent="0.3">
      <c r="B105" s="129" t="s">
        <v>233</v>
      </c>
      <c r="C105" s="130"/>
      <c r="D105" s="132">
        <v>390</v>
      </c>
      <c r="E105" s="132">
        <v>420</v>
      </c>
      <c r="F105" s="132">
        <v>430</v>
      </c>
      <c r="G105" s="133">
        <v>8.1841432225064015E-2</v>
      </c>
      <c r="H105" s="133">
        <v>1.1820330969267046E-2</v>
      </c>
    </row>
    <row r="106" spans="2:8" x14ac:dyDescent="0.3">
      <c r="B106" s="129" t="s">
        <v>234</v>
      </c>
      <c r="C106" s="136"/>
      <c r="D106" s="132">
        <v>430</v>
      </c>
      <c r="E106" s="132">
        <v>440</v>
      </c>
      <c r="F106" s="132">
        <v>440</v>
      </c>
      <c r="G106" s="133">
        <v>4.0000000000000036E-2</v>
      </c>
      <c r="H106" s="133">
        <v>2.2624434389140191E-3</v>
      </c>
    </row>
    <row r="107" spans="2:8" x14ac:dyDescent="0.3">
      <c r="B107" s="129" t="s">
        <v>235</v>
      </c>
      <c r="C107" s="136"/>
      <c r="D107" s="132">
        <v>580</v>
      </c>
      <c r="E107" s="132">
        <v>640</v>
      </c>
      <c r="F107" s="132">
        <v>650</v>
      </c>
      <c r="G107" s="133">
        <v>9.5890410958904049E-2</v>
      </c>
      <c r="H107" s="133">
        <v>9.3749999999999112E-3</v>
      </c>
    </row>
    <row r="108" spans="2:8" x14ac:dyDescent="0.3">
      <c r="B108" s="129" t="s">
        <v>236</v>
      </c>
      <c r="C108" s="136"/>
      <c r="D108" s="132">
        <v>490</v>
      </c>
      <c r="E108" s="132">
        <v>510</v>
      </c>
      <c r="F108" s="132">
        <v>520</v>
      </c>
      <c r="G108" s="133">
        <v>4.081632653061229E-2</v>
      </c>
      <c r="H108" s="133">
        <v>1.3725490196078383E-2</v>
      </c>
    </row>
    <row r="109" spans="2:8" x14ac:dyDescent="0.3">
      <c r="B109" s="129" t="s">
        <v>237</v>
      </c>
      <c r="C109" s="136"/>
      <c r="D109" s="132">
        <v>450</v>
      </c>
      <c r="E109" s="132">
        <v>490</v>
      </c>
      <c r="F109" s="132">
        <v>490</v>
      </c>
      <c r="G109" s="133">
        <v>7.7092511013215903E-2</v>
      </c>
      <c r="H109" s="133">
        <v>6.1349693251533388E-3</v>
      </c>
    </row>
    <row r="110" spans="2:8" x14ac:dyDescent="0.3">
      <c r="B110" s="129" t="s">
        <v>238</v>
      </c>
      <c r="C110" s="136"/>
      <c r="D110" s="132">
        <v>390</v>
      </c>
      <c r="E110" s="132">
        <v>440</v>
      </c>
      <c r="F110" s="132">
        <v>440</v>
      </c>
      <c r="G110" s="133">
        <v>0.11675126903553301</v>
      </c>
      <c r="H110" s="133">
        <v>6.8181818181818343E-3</v>
      </c>
    </row>
    <row r="111" spans="2:8" x14ac:dyDescent="0.3">
      <c r="B111" s="129" t="s">
        <v>239</v>
      </c>
      <c r="C111" s="136"/>
      <c r="D111" s="132">
        <v>560</v>
      </c>
      <c r="E111" s="132">
        <v>580</v>
      </c>
      <c r="F111" s="132">
        <v>580</v>
      </c>
      <c r="G111" s="133">
        <v>3.9568345323740983E-2</v>
      </c>
      <c r="H111" s="133">
        <v>1.0380622837370179E-2</v>
      </c>
    </row>
    <row r="112" spans="2:8" x14ac:dyDescent="0.3">
      <c r="B112" s="129" t="s">
        <v>240</v>
      </c>
      <c r="C112" s="136"/>
      <c r="D112" s="132">
        <v>420</v>
      </c>
      <c r="E112" s="132">
        <v>460</v>
      </c>
      <c r="F112" s="132">
        <v>470</v>
      </c>
      <c r="G112" s="133">
        <v>9.4786729857819996E-2</v>
      </c>
      <c r="H112" s="133">
        <v>6.4935064935065512E-3</v>
      </c>
    </row>
    <row r="113" spans="1:11" x14ac:dyDescent="0.3">
      <c r="B113" s="129" t="s">
        <v>241</v>
      </c>
      <c r="C113" s="136"/>
      <c r="D113" s="132">
        <v>460</v>
      </c>
      <c r="E113" s="132">
        <v>490</v>
      </c>
      <c r="F113" s="132">
        <v>500</v>
      </c>
      <c r="G113" s="133">
        <v>5.6277056277056259E-2</v>
      </c>
      <c r="H113" s="133">
        <v>1.6393442622950838E-2</v>
      </c>
    </row>
    <row r="114" spans="1:11" x14ac:dyDescent="0.3">
      <c r="B114" s="129" t="s">
        <v>242</v>
      </c>
      <c r="C114" s="136"/>
      <c r="D114" s="132">
        <v>500</v>
      </c>
      <c r="E114" s="132">
        <v>520</v>
      </c>
      <c r="F114" s="132">
        <v>520</v>
      </c>
      <c r="G114" s="133">
        <v>4.8387096774193505E-2</v>
      </c>
      <c r="H114" s="133">
        <v>3.8461538461538325E-3</v>
      </c>
    </row>
    <row r="115" spans="1:11" x14ac:dyDescent="0.3">
      <c r="B115" s="129" t="s">
        <v>243</v>
      </c>
      <c r="C115" s="136"/>
      <c r="D115" s="132">
        <v>420</v>
      </c>
      <c r="E115" s="132">
        <v>460</v>
      </c>
      <c r="F115" s="132">
        <v>460</v>
      </c>
      <c r="G115" s="133">
        <v>8.5510688836104576E-2</v>
      </c>
      <c r="H115" s="133">
        <v>8.7527352297593897E-3</v>
      </c>
    </row>
    <row r="116" spans="1:11" x14ac:dyDescent="0.3">
      <c r="B116" s="129" t="s">
        <v>244</v>
      </c>
      <c r="C116" s="136"/>
      <c r="D116" s="132">
        <v>500</v>
      </c>
      <c r="E116" s="132">
        <v>510</v>
      </c>
      <c r="F116" s="132" t="s">
        <v>154</v>
      </c>
      <c r="G116" s="133">
        <v>1.6032064128256529E-2</v>
      </c>
      <c r="H116" s="133" t="s">
        <v>154</v>
      </c>
    </row>
    <row r="117" spans="1:11" x14ac:dyDescent="0.3">
      <c r="B117" s="129" t="s">
        <v>245</v>
      </c>
      <c r="C117" s="136"/>
      <c r="D117" s="132">
        <v>470</v>
      </c>
      <c r="E117" s="132" t="s">
        <v>154</v>
      </c>
      <c r="F117" s="132" t="s">
        <v>154</v>
      </c>
      <c r="G117" s="133" t="s">
        <v>154</v>
      </c>
      <c r="H117" s="133" t="s">
        <v>154</v>
      </c>
    </row>
    <row r="118" spans="1:11" x14ac:dyDescent="0.3">
      <c r="A118" s="137"/>
      <c r="B118" s="138"/>
      <c r="C118" s="139"/>
      <c r="D118" s="140"/>
      <c r="E118" s="140"/>
      <c r="F118" s="138"/>
      <c r="G118" s="140"/>
      <c r="H118" s="140"/>
    </row>
    <row r="119" spans="1:11" x14ac:dyDescent="0.3">
      <c r="A119" s="141">
        <v>1</v>
      </c>
      <c r="B119" s="2" t="s">
        <v>246</v>
      </c>
      <c r="C119" s="142"/>
      <c r="E119" s="142"/>
      <c r="F119" s="142"/>
      <c r="G119" s="142"/>
      <c r="K119" s="126">
        <v>49</v>
      </c>
    </row>
  </sheetData>
  <mergeCells count="17">
    <mergeCell ref="A92:H92"/>
    <mergeCell ref="A94:C95"/>
    <mergeCell ref="D94:F94"/>
    <mergeCell ref="G94:H94"/>
    <mergeCell ref="A34:C35"/>
    <mergeCell ref="D34:F34"/>
    <mergeCell ref="G34:H34"/>
    <mergeCell ref="A62:H62"/>
    <mergeCell ref="A64:C65"/>
    <mergeCell ref="D64:F64"/>
    <mergeCell ref="G64:H64"/>
    <mergeCell ref="A32:H32"/>
    <mergeCell ref="A1:D1"/>
    <mergeCell ref="A2:H2"/>
    <mergeCell ref="A4:C5"/>
    <mergeCell ref="D4:F4"/>
    <mergeCell ref="G4:H4"/>
  </mergeCells>
  <hyperlinks>
    <hyperlink ref="A1:D1" location="Contents!A1" display="Contents!A1"/>
  </hyperlink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X124"/>
  <sheetViews>
    <sheetView zoomScaleNormal="100" workbookViewId="0">
      <selection sqref="A1:D1"/>
    </sheetView>
  </sheetViews>
  <sheetFormatPr defaultColWidth="0" defaultRowHeight="14.4" x14ac:dyDescent="0.3"/>
  <cols>
    <col min="1" max="1" width="3.33203125" style="85" customWidth="1"/>
    <col min="2" max="2" width="10.44140625" style="85" customWidth="1"/>
    <col min="3" max="3" width="2.6640625" style="85" customWidth="1"/>
    <col min="4" max="5" width="10.6640625" style="85" bestFit="1" customWidth="1"/>
    <col min="6" max="6" width="11.33203125" style="85" bestFit="1" customWidth="1"/>
    <col min="7" max="7" width="13.5546875" style="85" bestFit="1" customWidth="1"/>
    <col min="8" max="8" width="16.44140625" style="85" customWidth="1"/>
    <col min="9" max="22" width="8.88671875" style="126" customWidth="1"/>
    <col min="23" max="24" width="8.88671875" style="85" customWidth="1"/>
    <col min="25" max="16384" width="8.88671875" style="85" hidden="1"/>
  </cols>
  <sheetData>
    <row r="1" spans="1:23" x14ac:dyDescent="0.3">
      <c r="A1" s="174" t="s">
        <v>39</v>
      </c>
      <c r="B1" s="174"/>
      <c r="C1" s="174"/>
      <c r="D1" s="174"/>
      <c r="E1" s="10"/>
      <c r="F1" s="10"/>
      <c r="G1" s="10"/>
      <c r="H1" s="10"/>
      <c r="K1" s="126">
        <v>56</v>
      </c>
    </row>
    <row r="2" spans="1:23" s="2" customFormat="1" ht="13.2" customHeight="1" x14ac:dyDescent="0.25">
      <c r="A2" s="169" t="s">
        <v>247</v>
      </c>
      <c r="B2" s="169"/>
      <c r="C2" s="169"/>
      <c r="D2" s="169"/>
      <c r="E2" s="169"/>
      <c r="F2" s="169"/>
      <c r="G2" s="169"/>
      <c r="H2" s="169"/>
      <c r="I2" s="13"/>
      <c r="J2" s="13"/>
      <c r="K2" s="13">
        <v>46</v>
      </c>
      <c r="L2" s="13">
        <v>24</v>
      </c>
      <c r="M2" s="13">
        <v>25</v>
      </c>
      <c r="N2" s="13"/>
      <c r="O2" s="13"/>
      <c r="P2" s="13"/>
      <c r="Q2" s="13"/>
      <c r="R2" s="13"/>
      <c r="S2" s="13"/>
      <c r="T2" s="13"/>
      <c r="U2" s="13"/>
      <c r="V2" s="13"/>
    </row>
    <row r="3" spans="1:23" s="2" customFormat="1" ht="13.2" x14ac:dyDescent="0.25">
      <c r="B3" s="144"/>
      <c r="C3" s="144"/>
      <c r="D3" s="144"/>
      <c r="E3" s="144"/>
      <c r="F3" s="144"/>
      <c r="G3" s="144"/>
      <c r="H3" s="144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3" ht="17.399999999999999" customHeight="1" x14ac:dyDescent="0.55000000000000004">
      <c r="A4" s="156" t="s">
        <v>212</v>
      </c>
      <c r="B4" s="156"/>
      <c r="C4" s="156"/>
      <c r="D4" s="156" t="s">
        <v>213</v>
      </c>
      <c r="E4" s="156"/>
      <c r="F4" s="156"/>
      <c r="G4" s="156" t="s">
        <v>214</v>
      </c>
      <c r="H4" s="156"/>
      <c r="K4" s="126">
        <v>47</v>
      </c>
      <c r="L4" s="126">
        <v>38</v>
      </c>
      <c r="M4" s="126">
        <v>39</v>
      </c>
    </row>
    <row r="5" spans="1:23" ht="16.95" customHeight="1" x14ac:dyDescent="0.3">
      <c r="A5" s="157"/>
      <c r="B5" s="157"/>
      <c r="C5" s="157"/>
      <c r="D5" s="128" t="s">
        <v>216</v>
      </c>
      <c r="E5" s="128" t="s">
        <v>217</v>
      </c>
      <c r="F5" s="128" t="s">
        <v>218</v>
      </c>
      <c r="G5" s="128" t="s">
        <v>219</v>
      </c>
      <c r="H5" s="128" t="s">
        <v>220</v>
      </c>
      <c r="K5" s="126">
        <v>40</v>
      </c>
      <c r="L5" s="126">
        <v>41</v>
      </c>
      <c r="M5" s="126">
        <v>42</v>
      </c>
      <c r="N5" s="126">
        <v>43</v>
      </c>
      <c r="O5" s="126">
        <v>44</v>
      </c>
      <c r="P5" s="126">
        <v>45</v>
      </c>
      <c r="Q5" s="126">
        <v>48</v>
      </c>
    </row>
    <row r="6" spans="1:23" x14ac:dyDescent="0.3">
      <c r="B6" s="129" t="s">
        <v>222</v>
      </c>
      <c r="C6" s="130"/>
      <c r="D6" s="145">
        <v>12</v>
      </c>
      <c r="E6" s="145">
        <v>15.6</v>
      </c>
      <c r="F6" s="145">
        <v>15.5</v>
      </c>
      <c r="G6" s="133">
        <v>0.29743166531229215</v>
      </c>
      <c r="H6" s="133">
        <v>-5.0480559149596038E-3</v>
      </c>
    </row>
    <row r="7" spans="1:23" x14ac:dyDescent="0.3">
      <c r="B7" s="129" t="s">
        <v>224</v>
      </c>
      <c r="C7" s="130"/>
      <c r="D7" s="145">
        <v>13.5</v>
      </c>
      <c r="E7" s="145">
        <v>14.4</v>
      </c>
      <c r="F7" s="145">
        <v>14.3</v>
      </c>
      <c r="G7" s="133">
        <v>6.182327536697918E-2</v>
      </c>
      <c r="H7" s="133">
        <v>-3.0596757329259816E-3</v>
      </c>
    </row>
    <row r="8" spans="1:23" x14ac:dyDescent="0.3">
      <c r="B8" s="129" t="s">
        <v>226</v>
      </c>
      <c r="C8" s="130"/>
      <c r="D8" s="145">
        <v>18</v>
      </c>
      <c r="E8" s="145">
        <v>19.600000000000001</v>
      </c>
      <c r="F8" s="145">
        <v>19.7</v>
      </c>
      <c r="G8" s="133">
        <v>9.1373040987763998E-2</v>
      </c>
      <c r="H8" s="133">
        <v>4.8183363564868742E-3</v>
      </c>
    </row>
    <row r="9" spans="1:23" x14ac:dyDescent="0.3">
      <c r="B9" s="129" t="s">
        <v>227</v>
      </c>
      <c r="C9" s="130"/>
      <c r="D9" s="145">
        <v>19.7</v>
      </c>
      <c r="E9" s="145">
        <v>22.1</v>
      </c>
      <c r="F9" s="145">
        <v>22</v>
      </c>
      <c r="G9" s="133">
        <v>0.12200618980660694</v>
      </c>
      <c r="H9" s="133">
        <v>-1.2911151067064308E-3</v>
      </c>
    </row>
    <row r="10" spans="1:23" x14ac:dyDescent="0.3">
      <c r="B10" s="129" t="s">
        <v>228</v>
      </c>
      <c r="C10" s="130"/>
      <c r="D10" s="145">
        <v>19.100000000000001</v>
      </c>
      <c r="E10" s="145">
        <v>20</v>
      </c>
      <c r="F10" s="145">
        <v>19.8</v>
      </c>
      <c r="G10" s="133">
        <v>5.1864099472532788E-2</v>
      </c>
      <c r="H10" s="133">
        <v>-1.0217138893968691E-2</v>
      </c>
      <c r="V10" s="126" t="s">
        <v>215</v>
      </c>
      <c r="W10" s="85">
        <v>25</v>
      </c>
    </row>
    <row r="11" spans="1:23" x14ac:dyDescent="0.3">
      <c r="B11" s="129" t="s">
        <v>229</v>
      </c>
      <c r="C11" s="130"/>
      <c r="D11" s="145">
        <v>19.399999999999999</v>
      </c>
      <c r="E11" s="145">
        <v>19.899999999999999</v>
      </c>
      <c r="F11" s="145">
        <v>20.2</v>
      </c>
      <c r="G11" s="133">
        <v>2.7122760507440002E-2</v>
      </c>
      <c r="H11" s="133">
        <v>1.2169485402479863E-2</v>
      </c>
      <c r="V11" s="126" t="s">
        <v>221</v>
      </c>
      <c r="W11" s="85">
        <v>26</v>
      </c>
    </row>
    <row r="12" spans="1:23" x14ac:dyDescent="0.3">
      <c r="B12" s="129" t="s">
        <v>230</v>
      </c>
      <c r="C12" s="130"/>
      <c r="D12" s="145">
        <v>21.3</v>
      </c>
      <c r="E12" s="145">
        <v>21.8</v>
      </c>
      <c r="F12" s="145">
        <v>21.7</v>
      </c>
      <c r="G12" s="133">
        <v>2.4266184728858997E-2</v>
      </c>
      <c r="H12" s="133">
        <v>-5.7083132668881431E-3</v>
      </c>
      <c r="V12" s="126" t="s">
        <v>223</v>
      </c>
      <c r="W12" s="85">
        <v>27</v>
      </c>
    </row>
    <row r="13" spans="1:23" x14ac:dyDescent="0.3">
      <c r="B13" s="129" t="s">
        <v>231</v>
      </c>
      <c r="C13" s="130"/>
      <c r="D13" s="145">
        <v>22.7</v>
      </c>
      <c r="E13" s="145">
        <v>23.3</v>
      </c>
      <c r="F13" s="145">
        <v>23.3</v>
      </c>
      <c r="G13" s="133">
        <v>2.749829492502287E-2</v>
      </c>
      <c r="H13" s="133">
        <v>-3.3437218633470822E-3</v>
      </c>
      <c r="V13" s="126" t="s">
        <v>225</v>
      </c>
      <c r="W13" s="85">
        <v>28</v>
      </c>
    </row>
    <row r="14" spans="1:23" x14ac:dyDescent="0.3">
      <c r="B14" s="129" t="s">
        <v>232</v>
      </c>
      <c r="C14" s="130"/>
      <c r="D14" s="145">
        <v>21.4</v>
      </c>
      <c r="E14" s="145">
        <v>21.5</v>
      </c>
      <c r="F14" s="145">
        <v>21.5</v>
      </c>
      <c r="G14" s="133">
        <v>4.5113452542320243E-3</v>
      </c>
      <c r="H14" s="133">
        <v>-2.0115025394483732E-3</v>
      </c>
    </row>
    <row r="15" spans="1:23" x14ac:dyDescent="0.3">
      <c r="B15" s="129" t="s">
        <v>233</v>
      </c>
      <c r="C15" s="130"/>
      <c r="D15" s="145">
        <v>16.899999999999999</v>
      </c>
      <c r="E15" s="145">
        <v>17.3</v>
      </c>
      <c r="F15" s="145">
        <v>17.3</v>
      </c>
      <c r="G15" s="133">
        <v>2.4766746845294563E-2</v>
      </c>
      <c r="H15" s="133">
        <v>1.0937120589336047E-3</v>
      </c>
    </row>
    <row r="16" spans="1:23" x14ac:dyDescent="0.3">
      <c r="B16" s="129" t="s">
        <v>234</v>
      </c>
      <c r="C16" s="136"/>
      <c r="D16" s="145">
        <v>15.1</v>
      </c>
      <c r="E16" s="145">
        <v>15.6</v>
      </c>
      <c r="F16" s="145">
        <v>15.7</v>
      </c>
      <c r="G16" s="133">
        <v>3.5711167517317621E-2</v>
      </c>
      <c r="H16" s="133">
        <v>2.3087229441696167E-3</v>
      </c>
    </row>
    <row r="17" spans="1:22" x14ac:dyDescent="0.3">
      <c r="B17" s="129" t="s">
        <v>235</v>
      </c>
      <c r="C17" s="146"/>
      <c r="D17" s="145">
        <v>19.7</v>
      </c>
      <c r="E17" s="145">
        <v>20</v>
      </c>
      <c r="F17" s="145">
        <v>19.899999999999999</v>
      </c>
      <c r="G17" s="133">
        <v>1.8017156287696512E-2</v>
      </c>
      <c r="H17" s="133">
        <v>-3.9383471936768055E-3</v>
      </c>
    </row>
    <row r="18" spans="1:22" x14ac:dyDescent="0.3">
      <c r="B18" s="129" t="s">
        <v>236</v>
      </c>
      <c r="C18" s="146">
        <v>2</v>
      </c>
      <c r="D18" s="145">
        <v>14.5</v>
      </c>
      <c r="E18" s="145">
        <v>14.1</v>
      </c>
      <c r="F18" s="145">
        <v>14</v>
      </c>
      <c r="G18" s="133">
        <v>-3.0852339609937274E-2</v>
      </c>
      <c r="H18" s="133">
        <v>-5.3584423580269602E-3</v>
      </c>
    </row>
    <row r="19" spans="1:22" x14ac:dyDescent="0.3">
      <c r="B19" s="129" t="s">
        <v>237</v>
      </c>
      <c r="C19" s="146"/>
      <c r="D19" s="145">
        <v>17.7</v>
      </c>
      <c r="E19" s="145">
        <v>18</v>
      </c>
      <c r="F19" s="145">
        <v>20.100000000000001</v>
      </c>
      <c r="G19" s="133">
        <v>1.5440735983392351E-2</v>
      </c>
      <c r="H19" s="133">
        <v>0.11469074416264435</v>
      </c>
    </row>
    <row r="20" spans="1:22" x14ac:dyDescent="0.3">
      <c r="B20" s="129" t="s">
        <v>238</v>
      </c>
      <c r="C20" s="136"/>
      <c r="D20" s="145">
        <v>15.8</v>
      </c>
      <c r="E20" s="145">
        <v>17.2</v>
      </c>
      <c r="F20" s="145">
        <v>17.100000000000001</v>
      </c>
      <c r="G20" s="133">
        <v>8.9102346982946612E-2</v>
      </c>
      <c r="H20" s="133">
        <v>-8.099027881968035E-3</v>
      </c>
    </row>
    <row r="21" spans="1:22" x14ac:dyDescent="0.3">
      <c r="B21" s="129" t="s">
        <v>239</v>
      </c>
      <c r="C21" s="136"/>
      <c r="D21" s="145">
        <v>19.600000000000001</v>
      </c>
      <c r="E21" s="145">
        <v>19.8</v>
      </c>
      <c r="F21" s="145">
        <v>19.8</v>
      </c>
      <c r="G21" s="133">
        <v>1.1441159094722098E-2</v>
      </c>
      <c r="H21" s="133">
        <v>-1.187193125467223E-3</v>
      </c>
    </row>
    <row r="22" spans="1:22" x14ac:dyDescent="0.3">
      <c r="B22" s="129" t="s">
        <v>240</v>
      </c>
      <c r="C22" s="136"/>
      <c r="D22" s="145">
        <v>20.8</v>
      </c>
      <c r="E22" s="145">
        <v>21.4</v>
      </c>
      <c r="F22" s="145">
        <v>21.4</v>
      </c>
      <c r="G22" s="133">
        <v>3.1490990616660053E-2</v>
      </c>
      <c r="H22" s="133">
        <v>-4.2109264817047354E-4</v>
      </c>
    </row>
    <row r="23" spans="1:22" x14ac:dyDescent="0.3">
      <c r="B23" s="129" t="s">
        <v>241</v>
      </c>
      <c r="C23" s="136"/>
      <c r="D23" s="145">
        <v>19.2</v>
      </c>
      <c r="E23" s="145">
        <v>22.3</v>
      </c>
      <c r="F23" s="145">
        <v>22.2</v>
      </c>
      <c r="G23" s="133">
        <v>0.15841685805045413</v>
      </c>
      <c r="H23" s="133">
        <v>-2.4222841060769218E-3</v>
      </c>
    </row>
    <row r="24" spans="1:22" x14ac:dyDescent="0.3">
      <c r="B24" s="129" t="s">
        <v>242</v>
      </c>
      <c r="C24" s="136"/>
      <c r="D24" s="145">
        <v>20.3</v>
      </c>
      <c r="E24" s="145">
        <v>20.7</v>
      </c>
      <c r="F24" s="145">
        <v>20.5</v>
      </c>
      <c r="G24" s="133">
        <v>1.9157895659545288E-2</v>
      </c>
      <c r="H24" s="133">
        <v>-5.3428682388443338E-3</v>
      </c>
    </row>
    <row r="25" spans="1:22" x14ac:dyDescent="0.3">
      <c r="B25" s="129" t="s">
        <v>243</v>
      </c>
      <c r="C25" s="136"/>
      <c r="D25" s="145">
        <v>23.2</v>
      </c>
      <c r="E25" s="145">
        <v>23.5</v>
      </c>
      <c r="F25" s="145">
        <v>23.4</v>
      </c>
      <c r="G25" s="133">
        <v>1.3392401829710243E-2</v>
      </c>
      <c r="H25" s="133">
        <v>-4.2636850384248914E-3</v>
      </c>
    </row>
    <row r="26" spans="1:22" x14ac:dyDescent="0.3">
      <c r="B26" s="129" t="s">
        <v>244</v>
      </c>
      <c r="C26" s="136"/>
      <c r="D26" s="145">
        <v>24.4</v>
      </c>
      <c r="E26" s="145">
        <v>24.3</v>
      </c>
      <c r="F26" s="145" t="s">
        <v>154</v>
      </c>
      <c r="G26" s="133">
        <v>-1.8407601802791218E-3</v>
      </c>
      <c r="H26" s="133" t="s">
        <v>154</v>
      </c>
    </row>
    <row r="27" spans="1:22" x14ac:dyDescent="0.3">
      <c r="B27" s="129" t="s">
        <v>245</v>
      </c>
      <c r="C27" s="136"/>
      <c r="D27" s="145">
        <v>16.2</v>
      </c>
      <c r="E27" s="145" t="s">
        <v>154</v>
      </c>
      <c r="F27" s="145" t="s">
        <v>154</v>
      </c>
      <c r="G27" s="133" t="s">
        <v>154</v>
      </c>
      <c r="H27" s="133" t="s">
        <v>154</v>
      </c>
    </row>
    <row r="28" spans="1:22" x14ac:dyDescent="0.3">
      <c r="A28" s="137"/>
      <c r="B28" s="138"/>
      <c r="C28" s="139"/>
      <c r="D28" s="140"/>
      <c r="E28" s="140"/>
      <c r="F28" s="138"/>
      <c r="G28" s="140"/>
      <c r="H28" s="140"/>
    </row>
    <row r="29" spans="1:22" s="2" customFormat="1" ht="13.2" customHeight="1" x14ac:dyDescent="0.25">
      <c r="A29" s="141">
        <v>1</v>
      </c>
      <c r="B29" s="176" t="s">
        <v>248</v>
      </c>
      <c r="C29" s="176"/>
      <c r="D29" s="176"/>
      <c r="E29" s="176"/>
      <c r="F29" s="176"/>
      <c r="G29" s="176"/>
      <c r="H29" s="176"/>
      <c r="I29" s="13"/>
      <c r="J29" s="13"/>
      <c r="K29" s="13">
        <v>50</v>
      </c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</row>
    <row r="30" spans="1:22" s="2" customFormat="1" ht="30" customHeight="1" x14ac:dyDescent="0.25">
      <c r="B30" s="168" t="s">
        <v>249</v>
      </c>
      <c r="C30" s="168"/>
      <c r="D30" s="168"/>
      <c r="E30" s="168"/>
      <c r="F30" s="168"/>
      <c r="G30" s="168"/>
      <c r="H30" s="168"/>
      <c r="I30" s="13"/>
      <c r="J30" s="13"/>
      <c r="K30" s="13">
        <v>51</v>
      </c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</row>
    <row r="31" spans="1:22" ht="37.950000000000003" customHeight="1" x14ac:dyDescent="0.3">
      <c r="A31" s="141">
        <v>2</v>
      </c>
      <c r="B31" s="168" t="s">
        <v>150</v>
      </c>
      <c r="C31" s="168"/>
      <c r="D31" s="168"/>
      <c r="E31" s="168"/>
      <c r="F31" s="168"/>
      <c r="G31" s="168"/>
      <c r="H31" s="168"/>
      <c r="K31" s="126">
        <v>52</v>
      </c>
    </row>
    <row r="32" spans="1:22" x14ac:dyDescent="0.3">
      <c r="B32" s="10" t="s">
        <v>154</v>
      </c>
      <c r="C32" s="10"/>
      <c r="D32" s="10"/>
      <c r="E32" s="10"/>
      <c r="F32" s="10"/>
      <c r="G32" s="10"/>
      <c r="H32" s="10"/>
    </row>
    <row r="34" spans="1:22" s="2" customFormat="1" ht="14.4" customHeight="1" x14ac:dyDescent="0.3">
      <c r="A34" s="165" t="s">
        <v>221</v>
      </c>
      <c r="B34" s="165"/>
      <c r="C34" s="165"/>
      <c r="D34" s="165"/>
      <c r="E34" s="165"/>
      <c r="F34" s="165"/>
      <c r="G34" s="165"/>
      <c r="H34" s="165"/>
      <c r="I34" s="13"/>
      <c r="J34" s="13"/>
      <c r="K34" s="126">
        <v>46</v>
      </c>
      <c r="L34" s="13">
        <v>24</v>
      </c>
      <c r="M34" s="13">
        <v>26</v>
      </c>
      <c r="N34" s="13"/>
      <c r="O34" s="13"/>
      <c r="P34" s="13"/>
      <c r="Q34" s="13"/>
      <c r="R34" s="13"/>
      <c r="S34" s="13"/>
      <c r="T34" s="13"/>
      <c r="U34" s="13"/>
      <c r="V34" s="13"/>
    </row>
    <row r="35" spans="1:22" s="2" customFormat="1" x14ac:dyDescent="0.3">
      <c r="B35" s="147"/>
      <c r="C35" s="147"/>
      <c r="D35" s="148"/>
      <c r="E35" s="148"/>
      <c r="F35" s="148"/>
      <c r="G35" s="148"/>
      <c r="H35" s="148"/>
      <c r="I35" s="13"/>
      <c r="J35" s="13"/>
      <c r="K35" s="126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</row>
    <row r="36" spans="1:22" ht="17.399999999999999" customHeight="1" x14ac:dyDescent="0.55000000000000004">
      <c r="A36" s="156" t="s">
        <v>212</v>
      </c>
      <c r="B36" s="156"/>
      <c r="C36" s="156"/>
      <c r="D36" s="156" t="s">
        <v>213</v>
      </c>
      <c r="E36" s="156"/>
      <c r="F36" s="156"/>
      <c r="G36" s="156" t="s">
        <v>214</v>
      </c>
      <c r="H36" s="156"/>
      <c r="K36" s="126">
        <v>47</v>
      </c>
      <c r="L36" s="126">
        <v>38</v>
      </c>
      <c r="M36" s="126">
        <v>39</v>
      </c>
    </row>
    <row r="37" spans="1:22" ht="16.95" customHeight="1" x14ac:dyDescent="0.3">
      <c r="A37" s="157"/>
      <c r="B37" s="157"/>
      <c r="C37" s="157"/>
      <c r="D37" s="128" t="s">
        <v>216</v>
      </c>
      <c r="E37" s="128" t="s">
        <v>217</v>
      </c>
      <c r="F37" s="128" t="s">
        <v>218</v>
      </c>
      <c r="G37" s="128" t="s">
        <v>219</v>
      </c>
      <c r="H37" s="128" t="s">
        <v>220</v>
      </c>
      <c r="K37" s="126">
        <v>40</v>
      </c>
      <c r="L37" s="126">
        <v>41</v>
      </c>
      <c r="M37" s="126">
        <v>42</v>
      </c>
      <c r="N37" s="126">
        <v>43</v>
      </c>
      <c r="O37" s="126">
        <v>44</v>
      </c>
      <c r="P37" s="126">
        <v>45</v>
      </c>
      <c r="Q37" s="126">
        <v>48</v>
      </c>
    </row>
    <row r="38" spans="1:22" x14ac:dyDescent="0.3">
      <c r="B38" s="129" t="s">
        <v>222</v>
      </c>
      <c r="C38" s="130"/>
      <c r="D38" s="145">
        <v>8.6</v>
      </c>
      <c r="E38" s="145">
        <v>9.6</v>
      </c>
      <c r="F38" s="145">
        <v>9.5</v>
      </c>
      <c r="G38" s="133">
        <v>0.11229334841084815</v>
      </c>
      <c r="H38" s="133">
        <v>-8.2297026736602996E-3</v>
      </c>
    </row>
    <row r="39" spans="1:22" x14ac:dyDescent="0.3">
      <c r="B39" s="129" t="s">
        <v>224</v>
      </c>
      <c r="C39" s="130"/>
      <c r="D39" s="145">
        <v>10.199999999999999</v>
      </c>
      <c r="E39" s="145">
        <v>10.8</v>
      </c>
      <c r="F39" s="145">
        <v>10.8</v>
      </c>
      <c r="G39" s="133">
        <v>6.3379347990584201E-2</v>
      </c>
      <c r="H39" s="133">
        <v>-5.1817125941532316E-3</v>
      </c>
    </row>
    <row r="40" spans="1:22" x14ac:dyDescent="0.3">
      <c r="B40" s="129" t="s">
        <v>226</v>
      </c>
      <c r="C40" s="130"/>
      <c r="D40" s="145">
        <v>13.3</v>
      </c>
      <c r="E40" s="145">
        <v>13.8</v>
      </c>
      <c r="F40" s="145">
        <v>13.9</v>
      </c>
      <c r="G40" s="133">
        <v>3.2867546546158088E-2</v>
      </c>
      <c r="H40" s="133">
        <v>8.703135646875193E-3</v>
      </c>
    </row>
    <row r="41" spans="1:22" x14ac:dyDescent="0.3">
      <c r="B41" s="129" t="s">
        <v>227</v>
      </c>
      <c r="C41" s="130"/>
      <c r="D41" s="145">
        <v>13.4</v>
      </c>
      <c r="E41" s="145">
        <v>14.2</v>
      </c>
      <c r="F41" s="145">
        <v>14.2</v>
      </c>
      <c r="G41" s="133">
        <v>5.7056369109767635E-2</v>
      </c>
      <c r="H41" s="133">
        <v>-6.5325774647884138E-4</v>
      </c>
    </row>
    <row r="42" spans="1:22" x14ac:dyDescent="0.3">
      <c r="B42" s="129" t="s">
        <v>228</v>
      </c>
      <c r="C42" s="130"/>
      <c r="D42" s="145">
        <v>15.8</v>
      </c>
      <c r="E42" s="145">
        <v>16.399999999999999</v>
      </c>
      <c r="F42" s="145">
        <v>16.100000000000001</v>
      </c>
      <c r="G42" s="133">
        <v>3.5542718354430347E-2</v>
      </c>
      <c r="H42" s="133">
        <v>-1.3714755497911235E-2</v>
      </c>
    </row>
    <row r="43" spans="1:22" x14ac:dyDescent="0.3">
      <c r="B43" s="129" t="s">
        <v>229</v>
      </c>
      <c r="C43" s="130"/>
      <c r="D43" s="145">
        <v>14.1</v>
      </c>
      <c r="E43" s="145">
        <v>14.3</v>
      </c>
      <c r="F43" s="145">
        <v>14.3</v>
      </c>
      <c r="G43" s="133">
        <v>1.9963837466369982E-2</v>
      </c>
      <c r="H43" s="133">
        <v>-2.2473055471768921E-3</v>
      </c>
    </row>
    <row r="44" spans="1:22" x14ac:dyDescent="0.3">
      <c r="B44" s="129" t="s">
        <v>230</v>
      </c>
      <c r="C44" s="130"/>
      <c r="D44" s="145">
        <v>14.9</v>
      </c>
      <c r="E44" s="145">
        <v>15.2</v>
      </c>
      <c r="F44" s="145">
        <v>15.1</v>
      </c>
      <c r="G44" s="133">
        <v>2.2265358580836336E-2</v>
      </c>
      <c r="H44" s="133">
        <v>-8.8097432506520912E-3</v>
      </c>
    </row>
    <row r="45" spans="1:22" x14ac:dyDescent="0.3">
      <c r="B45" s="129" t="s">
        <v>231</v>
      </c>
      <c r="C45" s="130"/>
      <c r="D45" s="145">
        <v>17.399999999999999</v>
      </c>
      <c r="E45" s="145">
        <v>17.899999999999999</v>
      </c>
      <c r="F45" s="145">
        <v>17.8</v>
      </c>
      <c r="G45" s="133">
        <v>2.7001600669714687E-2</v>
      </c>
      <c r="H45" s="133">
        <v>-5.4790582919311825E-3</v>
      </c>
    </row>
    <row r="46" spans="1:22" x14ac:dyDescent="0.3">
      <c r="B46" s="129" t="s">
        <v>232</v>
      </c>
      <c r="C46" s="130"/>
      <c r="D46" s="145">
        <v>14.1</v>
      </c>
      <c r="E46" s="145">
        <v>14.2</v>
      </c>
      <c r="F46" s="145">
        <v>14.1</v>
      </c>
      <c r="G46" s="133">
        <v>1.9454343040432587E-3</v>
      </c>
      <c r="H46" s="133">
        <v>-4.0028362965133235E-3</v>
      </c>
    </row>
    <row r="47" spans="1:22" x14ac:dyDescent="0.3">
      <c r="B47" s="129" t="s">
        <v>233</v>
      </c>
      <c r="C47" s="130"/>
      <c r="D47" s="145">
        <v>10.5</v>
      </c>
      <c r="E47" s="145">
        <v>10.9</v>
      </c>
      <c r="F47" s="145">
        <v>10.8</v>
      </c>
      <c r="G47" s="133">
        <v>3.1670606456521089E-2</v>
      </c>
      <c r="H47" s="133">
        <v>-8.9584203060734113E-3</v>
      </c>
    </row>
    <row r="48" spans="1:22" x14ac:dyDescent="0.3">
      <c r="B48" s="129" t="s">
        <v>234</v>
      </c>
      <c r="C48" s="136"/>
      <c r="D48" s="145">
        <v>10.3</v>
      </c>
      <c r="E48" s="145">
        <v>10.3</v>
      </c>
      <c r="F48" s="145">
        <v>10.3</v>
      </c>
      <c r="G48" s="133">
        <v>-1.9390829915736374E-3</v>
      </c>
      <c r="H48" s="133">
        <v>-4.095336027120644E-3</v>
      </c>
    </row>
    <row r="49" spans="1:22" x14ac:dyDescent="0.3">
      <c r="B49" s="129" t="s">
        <v>235</v>
      </c>
      <c r="C49" s="136"/>
      <c r="D49" s="145">
        <v>12</v>
      </c>
      <c r="E49" s="145">
        <v>12.1</v>
      </c>
      <c r="F49" s="145">
        <v>12</v>
      </c>
      <c r="G49" s="133">
        <v>1.087817685297976E-2</v>
      </c>
      <c r="H49" s="133">
        <v>-6.6878204877897085E-3</v>
      </c>
    </row>
    <row r="50" spans="1:22" x14ac:dyDescent="0.3">
      <c r="B50" s="129" t="s">
        <v>236</v>
      </c>
      <c r="C50" s="136"/>
      <c r="D50" s="145">
        <v>11.1</v>
      </c>
      <c r="E50" s="145">
        <v>11.2</v>
      </c>
      <c r="F50" s="145">
        <v>11.1</v>
      </c>
      <c r="G50" s="133">
        <v>8.0404713828958752E-3</v>
      </c>
      <c r="H50" s="133">
        <v>-7.2162125797758936E-3</v>
      </c>
    </row>
    <row r="51" spans="1:22" x14ac:dyDescent="0.3">
      <c r="B51" s="129" t="s">
        <v>237</v>
      </c>
      <c r="C51" s="146"/>
      <c r="D51" s="145">
        <v>12.6</v>
      </c>
      <c r="E51" s="145">
        <v>12.8</v>
      </c>
      <c r="F51" s="145">
        <v>12.7</v>
      </c>
      <c r="G51" s="133">
        <v>1.3883540170618991E-2</v>
      </c>
      <c r="H51" s="133">
        <v>-7.3489063527394372E-3</v>
      </c>
    </row>
    <row r="52" spans="1:22" x14ac:dyDescent="0.3">
      <c r="B52" s="129" t="s">
        <v>238</v>
      </c>
      <c r="C52" s="136"/>
      <c r="D52" s="145">
        <v>13.5</v>
      </c>
      <c r="E52" s="145">
        <v>13.8</v>
      </c>
      <c r="F52" s="145">
        <v>13.6</v>
      </c>
      <c r="G52" s="133">
        <v>2.2052188753206137E-2</v>
      </c>
      <c r="H52" s="133">
        <v>-1.0755266748139536E-2</v>
      </c>
    </row>
    <row r="53" spans="1:22" x14ac:dyDescent="0.3">
      <c r="B53" s="129" t="s">
        <v>239</v>
      </c>
      <c r="C53" s="136"/>
      <c r="D53" s="145">
        <v>14.8</v>
      </c>
      <c r="E53" s="145">
        <v>14.9</v>
      </c>
      <c r="F53" s="145">
        <v>14.8</v>
      </c>
      <c r="G53" s="133">
        <v>6.8071597769518988E-3</v>
      </c>
      <c r="H53" s="133">
        <v>-5.7632071995544765E-3</v>
      </c>
    </row>
    <row r="54" spans="1:22" x14ac:dyDescent="0.3">
      <c r="B54" s="129" t="s">
        <v>240</v>
      </c>
      <c r="C54" s="136"/>
      <c r="D54" s="145">
        <v>17.5</v>
      </c>
      <c r="E54" s="145">
        <v>17.7</v>
      </c>
      <c r="F54" s="145">
        <v>17.7</v>
      </c>
      <c r="G54" s="133">
        <v>1.2564381831008831E-2</v>
      </c>
      <c r="H54" s="133">
        <v>-5.3815819115876629E-4</v>
      </c>
    </row>
    <row r="55" spans="1:22" x14ac:dyDescent="0.3">
      <c r="B55" s="129" t="s">
        <v>241</v>
      </c>
      <c r="C55" s="136"/>
      <c r="D55" s="145">
        <v>14</v>
      </c>
      <c r="E55" s="145">
        <v>14</v>
      </c>
      <c r="F55" s="145">
        <v>13.9</v>
      </c>
      <c r="G55" s="133">
        <v>-4.4023173434707408E-3</v>
      </c>
      <c r="H55" s="133">
        <v>-4.275686692955416E-3</v>
      </c>
    </row>
    <row r="56" spans="1:22" x14ac:dyDescent="0.3">
      <c r="B56" s="129" t="s">
        <v>242</v>
      </c>
      <c r="C56" s="136"/>
      <c r="D56" s="145">
        <v>16.100000000000001</v>
      </c>
      <c r="E56" s="145">
        <v>16.3</v>
      </c>
      <c r="F56" s="145">
        <v>16.2</v>
      </c>
      <c r="G56" s="133">
        <v>1.2187646912059424E-2</v>
      </c>
      <c r="H56" s="133">
        <v>-7.2020798063331393E-3</v>
      </c>
    </row>
    <row r="57" spans="1:22" x14ac:dyDescent="0.3">
      <c r="B57" s="129" t="s">
        <v>243</v>
      </c>
      <c r="C57" s="136"/>
      <c r="D57" s="145">
        <v>17</v>
      </c>
      <c r="E57" s="145">
        <v>17.100000000000001</v>
      </c>
      <c r="F57" s="145">
        <v>17</v>
      </c>
      <c r="G57" s="133">
        <v>7.5092857430951732E-3</v>
      </c>
      <c r="H57" s="133">
        <v>-6.207100733512938E-3</v>
      </c>
    </row>
    <row r="58" spans="1:22" x14ac:dyDescent="0.3">
      <c r="B58" s="129" t="s">
        <v>244</v>
      </c>
      <c r="C58" s="136"/>
      <c r="D58" s="145">
        <v>15.1</v>
      </c>
      <c r="E58" s="145">
        <v>15.1</v>
      </c>
      <c r="F58" s="145" t="s">
        <v>154</v>
      </c>
      <c r="G58" s="133">
        <v>-2.9694954708423538E-3</v>
      </c>
      <c r="H58" s="133" t="s">
        <v>154</v>
      </c>
    </row>
    <row r="59" spans="1:22" x14ac:dyDescent="0.3">
      <c r="B59" s="129" t="s">
        <v>245</v>
      </c>
      <c r="C59" s="136"/>
      <c r="D59" s="145">
        <v>12.8</v>
      </c>
      <c r="E59" s="145" t="s">
        <v>154</v>
      </c>
      <c r="F59" s="145" t="s">
        <v>154</v>
      </c>
      <c r="G59" s="133" t="s">
        <v>154</v>
      </c>
      <c r="H59" s="133" t="s">
        <v>154</v>
      </c>
    </row>
    <row r="60" spans="1:22" x14ac:dyDescent="0.3">
      <c r="A60" s="137"/>
      <c r="B60" s="138"/>
      <c r="C60" s="139"/>
      <c r="D60" s="140"/>
      <c r="E60" s="140"/>
      <c r="F60" s="138"/>
      <c r="G60" s="140"/>
      <c r="H60" s="140"/>
    </row>
    <row r="61" spans="1:22" s="2" customFormat="1" ht="13.95" customHeight="1" x14ac:dyDescent="0.3">
      <c r="A61" s="141">
        <v>1</v>
      </c>
      <c r="B61" s="2" t="s">
        <v>248</v>
      </c>
      <c r="I61" s="13"/>
      <c r="J61" s="13"/>
      <c r="K61" s="126">
        <v>50</v>
      </c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</row>
    <row r="64" spans="1:22" s="2" customFormat="1" ht="13.2" customHeight="1" x14ac:dyDescent="0.25">
      <c r="A64" s="165" t="s">
        <v>250</v>
      </c>
      <c r="B64" s="165"/>
      <c r="C64" s="165"/>
      <c r="D64" s="165"/>
      <c r="E64" s="165"/>
      <c r="F64" s="165"/>
      <c r="G64" s="165"/>
      <c r="H64" s="165"/>
      <c r="I64" s="13"/>
      <c r="J64" s="13"/>
      <c r="K64" s="13">
        <v>46</v>
      </c>
      <c r="L64" s="13">
        <v>24</v>
      </c>
      <c r="M64" s="13">
        <v>29</v>
      </c>
      <c r="N64" s="13"/>
      <c r="O64" s="13"/>
      <c r="P64" s="13"/>
      <c r="Q64" s="13"/>
      <c r="R64" s="13"/>
      <c r="S64" s="13"/>
      <c r="T64" s="13"/>
      <c r="U64" s="13"/>
      <c r="V64" s="13"/>
    </row>
    <row r="65" spans="1:22" s="2" customFormat="1" ht="13.2" x14ac:dyDescent="0.25">
      <c r="B65" s="147"/>
      <c r="C65" s="147"/>
      <c r="D65" s="148"/>
      <c r="E65" s="148"/>
      <c r="F65" s="148"/>
      <c r="G65" s="148"/>
      <c r="H65" s="148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</row>
    <row r="66" spans="1:22" ht="17.399999999999999" customHeight="1" x14ac:dyDescent="0.55000000000000004">
      <c r="A66" s="156" t="s">
        <v>212</v>
      </c>
      <c r="B66" s="156"/>
      <c r="C66" s="156"/>
      <c r="D66" s="156" t="s">
        <v>213</v>
      </c>
      <c r="E66" s="156"/>
      <c r="F66" s="156"/>
      <c r="G66" s="156" t="s">
        <v>214</v>
      </c>
      <c r="H66" s="156"/>
      <c r="K66" s="126">
        <v>47</v>
      </c>
      <c r="L66" s="126">
        <v>38</v>
      </c>
      <c r="M66" s="126">
        <v>39</v>
      </c>
    </row>
    <row r="67" spans="1:22" ht="16.95" customHeight="1" x14ac:dyDescent="0.3">
      <c r="A67" s="157"/>
      <c r="B67" s="157"/>
      <c r="C67" s="157"/>
      <c r="D67" s="128" t="s">
        <v>216</v>
      </c>
      <c r="E67" s="128" t="s">
        <v>217</v>
      </c>
      <c r="F67" s="128" t="s">
        <v>218</v>
      </c>
      <c r="G67" s="128" t="s">
        <v>219</v>
      </c>
      <c r="H67" s="128" t="s">
        <v>220</v>
      </c>
      <c r="K67" s="126">
        <v>40</v>
      </c>
      <c r="L67" s="126">
        <v>41</v>
      </c>
      <c r="M67" s="126">
        <v>42</v>
      </c>
      <c r="N67" s="126">
        <v>43</v>
      </c>
      <c r="O67" s="126">
        <v>44</v>
      </c>
      <c r="P67" s="126">
        <v>45</v>
      </c>
      <c r="Q67" s="126">
        <v>48</v>
      </c>
    </row>
    <row r="68" spans="1:22" x14ac:dyDescent="0.3">
      <c r="B68" s="129" t="s">
        <v>222</v>
      </c>
      <c r="C68" s="130"/>
      <c r="D68" s="145">
        <v>4.2</v>
      </c>
      <c r="E68" s="145">
        <v>4.5999999999999996</v>
      </c>
      <c r="F68" s="145">
        <v>4.5999999999999996</v>
      </c>
      <c r="G68" s="133">
        <v>8.3397982755433864E-2</v>
      </c>
      <c r="H68" s="133">
        <v>2.6482608859241807E-3</v>
      </c>
    </row>
    <row r="69" spans="1:22" x14ac:dyDescent="0.3">
      <c r="B69" s="129" t="s">
        <v>224</v>
      </c>
      <c r="C69" s="130"/>
      <c r="D69" s="145">
        <v>4.5999999999999996</v>
      </c>
      <c r="E69" s="145">
        <v>5</v>
      </c>
      <c r="F69" s="145">
        <v>5</v>
      </c>
      <c r="G69" s="133">
        <v>8.1343215717784467E-2</v>
      </c>
      <c r="H69" s="133">
        <v>-1.0143999441006191E-2</v>
      </c>
    </row>
    <row r="70" spans="1:22" x14ac:dyDescent="0.3">
      <c r="B70" s="129" t="s">
        <v>226</v>
      </c>
      <c r="C70" s="130"/>
      <c r="D70" s="145">
        <v>5.3</v>
      </c>
      <c r="E70" s="145">
        <v>5.5</v>
      </c>
      <c r="F70" s="145">
        <v>5.5</v>
      </c>
      <c r="G70" s="133">
        <v>3.9009754027123478E-2</v>
      </c>
      <c r="H70" s="133">
        <v>4.7007904046880711E-3</v>
      </c>
    </row>
    <row r="71" spans="1:22" x14ac:dyDescent="0.3">
      <c r="B71" s="129" t="s">
        <v>227</v>
      </c>
      <c r="C71" s="130"/>
      <c r="D71" s="145">
        <v>5.6</v>
      </c>
      <c r="E71" s="145">
        <v>5.9</v>
      </c>
      <c r="F71" s="145">
        <v>5.9</v>
      </c>
      <c r="G71" s="133">
        <v>4.941528119081573E-2</v>
      </c>
      <c r="H71" s="133">
        <v>-7.4911000000000838E-3</v>
      </c>
    </row>
    <row r="72" spans="1:22" x14ac:dyDescent="0.3">
      <c r="B72" s="129" t="s">
        <v>228</v>
      </c>
      <c r="C72" s="130"/>
      <c r="D72" s="145">
        <v>5.9</v>
      </c>
      <c r="E72" s="145">
        <v>6.2</v>
      </c>
      <c r="F72" s="145">
        <v>6</v>
      </c>
      <c r="G72" s="133">
        <v>4.2610822033898321E-2</v>
      </c>
      <c r="H72" s="133">
        <v>-3.1707396353110484E-2</v>
      </c>
    </row>
    <row r="73" spans="1:22" x14ac:dyDescent="0.3">
      <c r="B73" s="129" t="s">
        <v>229</v>
      </c>
      <c r="C73" s="130"/>
      <c r="D73" s="145">
        <v>5.2</v>
      </c>
      <c r="E73" s="145">
        <v>5.3</v>
      </c>
      <c r="F73" s="145">
        <v>5.2</v>
      </c>
      <c r="G73" s="133">
        <v>8.3735869957146658E-3</v>
      </c>
      <c r="H73" s="133">
        <v>-2.4884883658161661E-3</v>
      </c>
    </row>
    <row r="74" spans="1:22" x14ac:dyDescent="0.3">
      <c r="B74" s="129" t="s">
        <v>230</v>
      </c>
      <c r="C74" s="130"/>
      <c r="D74" s="145">
        <v>5.7</v>
      </c>
      <c r="E74" s="145">
        <v>5.9</v>
      </c>
      <c r="F74" s="145">
        <v>5.9</v>
      </c>
      <c r="G74" s="133">
        <v>3.7184332267708564E-2</v>
      </c>
      <c r="H74" s="133">
        <v>-1.5485360366501277E-2</v>
      </c>
    </row>
    <row r="75" spans="1:22" x14ac:dyDescent="0.3">
      <c r="B75" s="129" t="s">
        <v>231</v>
      </c>
      <c r="C75" s="130"/>
      <c r="D75" s="145">
        <v>6.8</v>
      </c>
      <c r="E75" s="145">
        <v>6.9</v>
      </c>
      <c r="F75" s="145">
        <v>6.7</v>
      </c>
      <c r="G75" s="133">
        <v>2.1352783832051747E-2</v>
      </c>
      <c r="H75" s="133">
        <v>-2.7616129075827445E-2</v>
      </c>
    </row>
    <row r="76" spans="1:22" x14ac:dyDescent="0.3">
      <c r="B76" s="129" t="s">
        <v>232</v>
      </c>
      <c r="C76" s="130"/>
      <c r="D76" s="145">
        <v>5.6</v>
      </c>
      <c r="E76" s="145">
        <v>5.4</v>
      </c>
      <c r="F76" s="145">
        <v>5.4</v>
      </c>
      <c r="G76" s="133">
        <v>-2.0257029412403704E-2</v>
      </c>
      <c r="H76" s="133">
        <v>-1.278247040022662E-2</v>
      </c>
    </row>
    <row r="77" spans="1:22" x14ac:dyDescent="0.3">
      <c r="B77" s="129" t="s">
        <v>233</v>
      </c>
      <c r="C77" s="130"/>
      <c r="D77" s="145">
        <v>4.2</v>
      </c>
      <c r="E77" s="145">
        <v>4.4000000000000004</v>
      </c>
      <c r="F77" s="145">
        <v>4.3</v>
      </c>
      <c r="G77" s="133">
        <v>3.7687514304913572E-2</v>
      </c>
      <c r="H77" s="133">
        <v>-2.2772330519772566E-2</v>
      </c>
    </row>
    <row r="78" spans="1:22" x14ac:dyDescent="0.3">
      <c r="B78" s="129" t="s">
        <v>234</v>
      </c>
      <c r="C78" s="136"/>
      <c r="D78" s="145">
        <v>4.2</v>
      </c>
      <c r="E78" s="145">
        <v>4.2</v>
      </c>
      <c r="F78" s="145">
        <v>4.2</v>
      </c>
      <c r="G78" s="133">
        <v>-1.3550069924955777E-3</v>
      </c>
      <c r="H78" s="133">
        <v>-9.002645385069119E-3</v>
      </c>
    </row>
    <row r="79" spans="1:22" x14ac:dyDescent="0.3">
      <c r="B79" s="129" t="s">
        <v>235</v>
      </c>
      <c r="C79" s="136"/>
      <c r="D79" s="145">
        <v>5.3</v>
      </c>
      <c r="E79" s="145">
        <v>5.2</v>
      </c>
      <c r="F79" s="145">
        <v>5.2</v>
      </c>
      <c r="G79" s="133">
        <v>-1.2856163864511938E-3</v>
      </c>
      <c r="H79" s="133">
        <v>-1.5580486921475956E-2</v>
      </c>
    </row>
    <row r="80" spans="1:22" x14ac:dyDescent="0.3">
      <c r="B80" s="129" t="s">
        <v>236</v>
      </c>
      <c r="C80" s="136"/>
      <c r="D80" s="145">
        <v>4.8</v>
      </c>
      <c r="E80" s="145">
        <v>4.8</v>
      </c>
      <c r="F80" s="145">
        <v>4.7</v>
      </c>
      <c r="G80" s="133">
        <v>-3.6473366835599874E-3</v>
      </c>
      <c r="H80" s="133">
        <v>-1.7378292743855051E-2</v>
      </c>
    </row>
    <row r="81" spans="1:22" x14ac:dyDescent="0.3">
      <c r="B81" s="129" t="s">
        <v>237</v>
      </c>
      <c r="C81" s="146"/>
      <c r="D81" s="145">
        <v>5.4</v>
      </c>
      <c r="E81" s="145">
        <v>5.5</v>
      </c>
      <c r="F81" s="145">
        <v>5.4</v>
      </c>
      <c r="G81" s="133">
        <v>1.3980760140014814E-2</v>
      </c>
      <c r="H81" s="133">
        <v>-1.6271043986121225E-2</v>
      </c>
    </row>
    <row r="82" spans="1:22" x14ac:dyDescent="0.3">
      <c r="B82" s="129" t="s">
        <v>238</v>
      </c>
      <c r="C82" s="136"/>
      <c r="D82" s="145">
        <v>5.5</v>
      </c>
      <c r="E82" s="145">
        <v>5.6</v>
      </c>
      <c r="F82" s="145">
        <v>5.5</v>
      </c>
      <c r="G82" s="133">
        <v>1.9554364640199884E-2</v>
      </c>
      <c r="H82" s="133">
        <v>-2.0443275066237887E-2</v>
      </c>
    </row>
    <row r="83" spans="1:22" x14ac:dyDescent="0.3">
      <c r="B83" s="129" t="s">
        <v>239</v>
      </c>
      <c r="C83" s="136"/>
      <c r="D83" s="145">
        <v>6.1</v>
      </c>
      <c r="E83" s="145">
        <v>6</v>
      </c>
      <c r="F83" s="145">
        <v>6</v>
      </c>
      <c r="G83" s="133">
        <v>-8.8647846189771062E-4</v>
      </c>
      <c r="H83" s="133">
        <v>-1.0276942218671703E-2</v>
      </c>
    </row>
    <row r="84" spans="1:22" x14ac:dyDescent="0.3">
      <c r="B84" s="129" t="s">
        <v>240</v>
      </c>
      <c r="C84" s="136"/>
      <c r="D84" s="145">
        <v>6.7</v>
      </c>
      <c r="E84" s="145">
        <v>6.7</v>
      </c>
      <c r="F84" s="145">
        <v>6.7</v>
      </c>
      <c r="G84" s="133">
        <v>9.3963988186354097E-3</v>
      </c>
      <c r="H84" s="133">
        <v>-2.8818389500462338E-3</v>
      </c>
    </row>
    <row r="85" spans="1:22" x14ac:dyDescent="0.3">
      <c r="B85" s="129" t="s">
        <v>241</v>
      </c>
      <c r="C85" s="136"/>
      <c r="D85" s="145">
        <v>5.7</v>
      </c>
      <c r="E85" s="145">
        <v>5.6</v>
      </c>
      <c r="F85" s="145">
        <v>5.6</v>
      </c>
      <c r="G85" s="133">
        <v>-1.5855293256076597E-2</v>
      </c>
      <c r="H85" s="133">
        <v>-9.7865475781556688E-3</v>
      </c>
    </row>
    <row r="86" spans="1:22" x14ac:dyDescent="0.3">
      <c r="B86" s="129" t="s">
        <v>242</v>
      </c>
      <c r="C86" s="136"/>
      <c r="D86" s="145">
        <v>6.4</v>
      </c>
      <c r="E86" s="145">
        <v>6.5</v>
      </c>
      <c r="F86" s="145">
        <v>6.4</v>
      </c>
      <c r="G86" s="133">
        <v>1.0346857532545162E-2</v>
      </c>
      <c r="H86" s="133">
        <v>-1.4985590415337979E-2</v>
      </c>
    </row>
    <row r="87" spans="1:22" x14ac:dyDescent="0.3">
      <c r="B87" s="129" t="s">
        <v>243</v>
      </c>
      <c r="C87" s="136"/>
      <c r="D87" s="145">
        <v>6.2</v>
      </c>
      <c r="E87" s="145">
        <v>6.2</v>
      </c>
      <c r="F87" s="145">
        <v>6.1</v>
      </c>
      <c r="G87" s="133">
        <v>-4.9222290972016358E-3</v>
      </c>
      <c r="H87" s="133">
        <v>-1.0730159105749704E-2</v>
      </c>
    </row>
    <row r="88" spans="1:22" x14ac:dyDescent="0.3">
      <c r="B88" s="129" t="s">
        <v>244</v>
      </c>
      <c r="C88" s="136"/>
      <c r="D88" s="145">
        <v>6.1</v>
      </c>
      <c r="E88" s="145">
        <v>6</v>
      </c>
      <c r="F88" s="145" t="s">
        <v>154</v>
      </c>
      <c r="G88" s="133">
        <v>-7.6079673408804283E-3</v>
      </c>
      <c r="H88" s="133" t="s">
        <v>154</v>
      </c>
    </row>
    <row r="89" spans="1:22" x14ac:dyDescent="0.3">
      <c r="B89" s="129" t="s">
        <v>245</v>
      </c>
      <c r="C89" s="136"/>
      <c r="D89" s="145">
        <v>5.4</v>
      </c>
      <c r="E89" s="145" t="s">
        <v>154</v>
      </c>
      <c r="F89" s="145" t="s">
        <v>154</v>
      </c>
      <c r="G89" s="133" t="s">
        <v>154</v>
      </c>
      <c r="H89" s="133" t="s">
        <v>154</v>
      </c>
    </row>
    <row r="90" spans="1:22" x14ac:dyDescent="0.3">
      <c r="A90" s="137"/>
      <c r="B90" s="138"/>
      <c r="C90" s="139"/>
      <c r="D90" s="140"/>
      <c r="E90" s="140"/>
      <c r="F90" s="138"/>
      <c r="G90" s="140"/>
      <c r="H90" s="140"/>
    </row>
    <row r="91" spans="1:22" s="2" customFormat="1" ht="14.7" customHeight="1" x14ac:dyDescent="0.25">
      <c r="A91" s="141">
        <v>1</v>
      </c>
      <c r="B91" s="177" t="s">
        <v>248</v>
      </c>
      <c r="C91" s="177"/>
      <c r="D91" s="177"/>
      <c r="E91" s="177"/>
      <c r="F91" s="177"/>
      <c r="G91" s="177"/>
      <c r="H91" s="177"/>
      <c r="I91" s="13"/>
      <c r="J91" s="13"/>
      <c r="K91" s="13">
        <v>50</v>
      </c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</row>
    <row r="92" spans="1:22" ht="28.95" customHeight="1" x14ac:dyDescent="0.3">
      <c r="B92" s="159" t="s">
        <v>251</v>
      </c>
      <c r="C92" s="159"/>
      <c r="D92" s="159"/>
      <c r="E92" s="159"/>
      <c r="F92" s="159"/>
      <c r="G92" s="159"/>
      <c r="H92" s="159"/>
      <c r="K92" s="126">
        <v>62</v>
      </c>
    </row>
    <row r="93" spans="1:22" ht="27" customHeight="1" x14ac:dyDescent="0.3">
      <c r="B93" s="168" t="s">
        <v>252</v>
      </c>
      <c r="C93" s="168"/>
      <c r="D93" s="168"/>
      <c r="E93" s="168"/>
      <c r="F93" s="168"/>
      <c r="G93" s="168"/>
      <c r="H93" s="168"/>
      <c r="K93" s="126">
        <v>54</v>
      </c>
    </row>
    <row r="94" spans="1:22" x14ac:dyDescent="0.3">
      <c r="C94" s="2"/>
      <c r="D94" s="21"/>
      <c r="E94" s="21"/>
      <c r="F94" s="21"/>
      <c r="G94" s="21"/>
      <c r="H94" s="21"/>
    </row>
    <row r="95" spans="1:22" x14ac:dyDescent="0.3">
      <c r="C95" s="21"/>
      <c r="D95" s="21"/>
      <c r="E95" s="21"/>
      <c r="F95" s="21"/>
      <c r="G95" s="21"/>
      <c r="H95" s="21"/>
    </row>
    <row r="96" spans="1:22" s="2" customFormat="1" ht="13.2" customHeight="1" x14ac:dyDescent="0.25">
      <c r="A96" s="165" t="s">
        <v>225</v>
      </c>
      <c r="B96" s="165"/>
      <c r="C96" s="165"/>
      <c r="D96" s="165"/>
      <c r="E96" s="165"/>
      <c r="F96" s="165"/>
      <c r="G96" s="165"/>
      <c r="H96" s="165"/>
      <c r="I96" s="13"/>
      <c r="J96" s="13"/>
      <c r="K96" s="13">
        <v>46</v>
      </c>
      <c r="L96" s="13">
        <v>24</v>
      </c>
      <c r="M96" s="13">
        <v>28</v>
      </c>
      <c r="N96" s="13"/>
      <c r="O96" s="13"/>
      <c r="P96" s="13"/>
      <c r="Q96" s="13"/>
      <c r="R96" s="13"/>
      <c r="S96" s="13"/>
      <c r="T96" s="13"/>
      <c r="U96" s="13"/>
      <c r="V96" s="13"/>
    </row>
    <row r="97" spans="1:22" s="2" customFormat="1" ht="13.2" x14ac:dyDescent="0.25">
      <c r="B97" s="147"/>
      <c r="C97" s="147"/>
      <c r="D97" s="147"/>
      <c r="E97" s="147"/>
      <c r="F97" s="147"/>
      <c r="G97" s="147"/>
      <c r="H97" s="147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</row>
    <row r="98" spans="1:22" ht="17.399999999999999" customHeight="1" x14ac:dyDescent="0.55000000000000004">
      <c r="A98" s="156" t="s">
        <v>212</v>
      </c>
      <c r="B98" s="156"/>
      <c r="C98" s="156"/>
      <c r="D98" s="156" t="s">
        <v>213</v>
      </c>
      <c r="E98" s="156"/>
      <c r="F98" s="156"/>
      <c r="G98" s="156" t="s">
        <v>214</v>
      </c>
      <c r="H98" s="156"/>
      <c r="K98" s="126">
        <v>47</v>
      </c>
      <c r="L98" s="126">
        <v>38</v>
      </c>
      <c r="M98" s="126">
        <v>39</v>
      </c>
    </row>
    <row r="99" spans="1:22" ht="16.95" customHeight="1" x14ac:dyDescent="0.3">
      <c r="A99" s="157"/>
      <c r="B99" s="157"/>
      <c r="C99" s="157"/>
      <c r="D99" s="128" t="s">
        <v>216</v>
      </c>
      <c r="E99" s="128" t="s">
        <v>217</v>
      </c>
      <c r="F99" s="128" t="s">
        <v>218</v>
      </c>
      <c r="G99" s="128" t="s">
        <v>219</v>
      </c>
      <c r="H99" s="128" t="s">
        <v>220</v>
      </c>
      <c r="K99" s="126">
        <v>40</v>
      </c>
      <c r="L99" s="126">
        <v>41</v>
      </c>
      <c r="M99" s="126">
        <v>42</v>
      </c>
      <c r="N99" s="126">
        <v>43</v>
      </c>
      <c r="O99" s="126">
        <v>44</v>
      </c>
      <c r="P99" s="126">
        <v>45</v>
      </c>
      <c r="Q99" s="126">
        <v>48</v>
      </c>
    </row>
    <row r="100" spans="1:22" x14ac:dyDescent="0.3">
      <c r="B100" s="129" t="s">
        <v>222</v>
      </c>
      <c r="C100" s="130"/>
      <c r="D100" s="145">
        <v>3.4</v>
      </c>
      <c r="E100" s="145">
        <v>6</v>
      </c>
      <c r="F100" s="145">
        <v>6</v>
      </c>
      <c r="G100" s="133">
        <v>0.76302628712896237</v>
      </c>
      <c r="H100" s="133">
        <v>0</v>
      </c>
    </row>
    <row r="101" spans="1:22" x14ac:dyDescent="0.3">
      <c r="B101" s="129" t="s">
        <v>224</v>
      </c>
      <c r="C101" s="130"/>
      <c r="D101" s="145">
        <v>3.3</v>
      </c>
      <c r="E101" s="145">
        <v>3.5</v>
      </c>
      <c r="F101" s="145">
        <v>3.5</v>
      </c>
      <c r="G101" s="133">
        <v>5.7078997498581252E-2</v>
      </c>
      <c r="H101" s="133">
        <v>3.4487200690869191E-3</v>
      </c>
    </row>
    <row r="102" spans="1:22" x14ac:dyDescent="0.3">
      <c r="B102" s="129" t="s">
        <v>226</v>
      </c>
      <c r="C102" s="130"/>
      <c r="D102" s="145">
        <v>4.5999999999999996</v>
      </c>
      <c r="E102" s="145">
        <v>5.8</v>
      </c>
      <c r="F102" s="145">
        <v>5.9</v>
      </c>
      <c r="G102" s="133">
        <v>0.25971008133124363</v>
      </c>
      <c r="H102" s="133">
        <v>2.0785224713484318E-3</v>
      </c>
    </row>
    <row r="103" spans="1:22" x14ac:dyDescent="0.3">
      <c r="B103" s="129" t="s">
        <v>227</v>
      </c>
      <c r="C103" s="130"/>
      <c r="D103" s="145">
        <v>6.2</v>
      </c>
      <c r="E103" s="145">
        <v>7.8</v>
      </c>
      <c r="F103" s="145">
        <v>7.8</v>
      </c>
      <c r="G103" s="133">
        <v>0.25332006642937999</v>
      </c>
      <c r="H103" s="133">
        <v>4.6429246068691032E-3</v>
      </c>
    </row>
    <row r="104" spans="1:22" x14ac:dyDescent="0.3">
      <c r="B104" s="129" t="s">
        <v>228</v>
      </c>
      <c r="C104" s="130"/>
      <c r="D104" s="145">
        <v>3.3</v>
      </c>
      <c r="E104" s="145">
        <v>3.7</v>
      </c>
      <c r="F104" s="145">
        <v>3.7</v>
      </c>
      <c r="G104" s="133">
        <v>0.11245210773753689</v>
      </c>
      <c r="H104" s="133">
        <v>5.3059596803290976E-3</v>
      </c>
    </row>
    <row r="105" spans="1:22" x14ac:dyDescent="0.3">
      <c r="B105" s="129" t="s">
        <v>229</v>
      </c>
      <c r="C105" s="130"/>
      <c r="D105" s="145">
        <v>5.4</v>
      </c>
      <c r="E105" s="145">
        <v>5.6</v>
      </c>
      <c r="F105" s="145">
        <v>5.9</v>
      </c>
      <c r="G105" s="133">
        <v>4.5900248082820783E-2</v>
      </c>
      <c r="H105" s="133">
        <v>4.9046257455806153E-2</v>
      </c>
    </row>
    <row r="106" spans="1:22" x14ac:dyDescent="0.3">
      <c r="B106" s="129" t="s">
        <v>230</v>
      </c>
      <c r="C106" s="130"/>
      <c r="D106" s="145">
        <v>6.4</v>
      </c>
      <c r="E106" s="145">
        <v>6.5</v>
      </c>
      <c r="F106" s="145">
        <v>6.6</v>
      </c>
      <c r="G106" s="133">
        <v>2.8955992186001867E-2</v>
      </c>
      <c r="H106" s="133">
        <v>1.5139694210206667E-3</v>
      </c>
    </row>
    <row r="107" spans="1:22" x14ac:dyDescent="0.3">
      <c r="B107" s="129" t="s">
        <v>231</v>
      </c>
      <c r="C107" s="130"/>
      <c r="D107" s="145">
        <v>5.3</v>
      </c>
      <c r="E107" s="145">
        <v>5.4</v>
      </c>
      <c r="F107" s="145">
        <v>5.4</v>
      </c>
      <c r="G107" s="133">
        <v>2.9143351541170537E-2</v>
      </c>
      <c r="H107" s="133">
        <v>3.7138168484063261E-3</v>
      </c>
    </row>
    <row r="108" spans="1:22" x14ac:dyDescent="0.3">
      <c r="B108" s="129" t="s">
        <v>232</v>
      </c>
      <c r="C108" s="130"/>
      <c r="D108" s="145">
        <v>7.3</v>
      </c>
      <c r="E108" s="145">
        <v>7.4</v>
      </c>
      <c r="F108" s="145">
        <v>7.4</v>
      </c>
      <c r="G108" s="133">
        <v>9.4830261889347067E-3</v>
      </c>
      <c r="H108" s="133">
        <v>1.8180741842430681E-3</v>
      </c>
    </row>
    <row r="109" spans="1:22" x14ac:dyDescent="0.3">
      <c r="B109" s="129" t="s">
        <v>233</v>
      </c>
      <c r="C109" s="130"/>
      <c r="D109" s="145">
        <v>6.4</v>
      </c>
      <c r="E109" s="145">
        <v>6.5</v>
      </c>
      <c r="F109" s="145">
        <v>6.6</v>
      </c>
      <c r="G109" s="133">
        <v>1.3351763343466994E-2</v>
      </c>
      <c r="H109" s="133">
        <v>1.8014569437027061E-2</v>
      </c>
    </row>
    <row r="110" spans="1:22" x14ac:dyDescent="0.3">
      <c r="B110" s="129" t="s">
        <v>234</v>
      </c>
      <c r="C110" s="136"/>
      <c r="D110" s="145">
        <v>4.8</v>
      </c>
      <c r="E110" s="145">
        <v>5.3</v>
      </c>
      <c r="F110" s="145">
        <v>5.4</v>
      </c>
      <c r="G110" s="133">
        <v>0.11719834436343723</v>
      </c>
      <c r="H110" s="133">
        <v>1.4691084759306916E-2</v>
      </c>
    </row>
    <row r="111" spans="1:22" x14ac:dyDescent="0.3">
      <c r="B111" s="129" t="s">
        <v>235</v>
      </c>
      <c r="C111" s="146"/>
      <c r="D111" s="145">
        <v>7.7</v>
      </c>
      <c r="E111" s="145">
        <v>7.9</v>
      </c>
      <c r="F111" s="145">
        <v>7.9</v>
      </c>
      <c r="G111" s="133">
        <v>2.9107470669837321E-2</v>
      </c>
      <c r="H111" s="133">
        <v>2.5726483957466684E-4</v>
      </c>
    </row>
    <row r="112" spans="1:22" x14ac:dyDescent="0.3">
      <c r="B112" s="129" t="s">
        <v>236</v>
      </c>
      <c r="C112" s="146">
        <v>2</v>
      </c>
      <c r="D112" s="145">
        <v>3.4</v>
      </c>
      <c r="E112" s="145">
        <v>2.9</v>
      </c>
      <c r="F112" s="145">
        <v>2.9</v>
      </c>
      <c r="G112" s="133">
        <v>-0.15863396034488819</v>
      </c>
      <c r="H112" s="133">
        <v>1.9543635493592948E-3</v>
      </c>
    </row>
    <row r="113" spans="1:22" x14ac:dyDescent="0.3">
      <c r="B113" s="129" t="s">
        <v>237</v>
      </c>
      <c r="C113" s="146"/>
      <c r="D113" s="145">
        <v>5.0999999999999996</v>
      </c>
      <c r="E113" s="145">
        <v>5.2</v>
      </c>
      <c r="F113" s="145">
        <v>7.4</v>
      </c>
      <c r="G113" s="133">
        <v>1.9299965394893759E-2</v>
      </c>
      <c r="H113" s="133">
        <v>0.41553684497134324</v>
      </c>
    </row>
    <row r="114" spans="1:22" x14ac:dyDescent="0.3">
      <c r="B114" s="129" t="s">
        <v>238</v>
      </c>
      <c r="C114" s="136"/>
      <c r="D114" s="145">
        <v>2.4</v>
      </c>
      <c r="E114" s="145">
        <v>3.5</v>
      </c>
      <c r="F114" s="145">
        <v>3.5</v>
      </c>
      <c r="G114" s="133">
        <v>0.47101832659740683</v>
      </c>
      <c r="H114" s="133">
        <v>2.4130879839787678E-3</v>
      </c>
    </row>
    <row r="115" spans="1:22" x14ac:dyDescent="0.3">
      <c r="B115" s="129" t="s">
        <v>239</v>
      </c>
      <c r="C115" s="136"/>
      <c r="D115" s="145">
        <v>4.8</v>
      </c>
      <c r="E115" s="145">
        <v>4.9000000000000004</v>
      </c>
      <c r="F115" s="145">
        <v>5</v>
      </c>
      <c r="G115" s="133">
        <v>2.5632299560646388E-2</v>
      </c>
      <c r="H115" s="133">
        <v>1.2569159212062919E-2</v>
      </c>
    </row>
    <row r="116" spans="1:22" x14ac:dyDescent="0.3">
      <c r="B116" s="129" t="s">
        <v>240</v>
      </c>
      <c r="C116" s="136"/>
      <c r="D116" s="145">
        <v>3.3</v>
      </c>
      <c r="E116" s="145">
        <v>3.7</v>
      </c>
      <c r="F116" s="145">
        <v>3.7</v>
      </c>
      <c r="G116" s="133">
        <v>0.13318059312470454</v>
      </c>
      <c r="H116" s="133">
        <v>1.409332736330704E-4</v>
      </c>
    </row>
    <row r="117" spans="1:22" x14ac:dyDescent="0.3">
      <c r="B117" s="129" t="s">
        <v>241</v>
      </c>
      <c r="C117" s="136"/>
      <c r="D117" s="145">
        <v>5.2</v>
      </c>
      <c r="E117" s="145">
        <v>8.3000000000000007</v>
      </c>
      <c r="F117" s="145">
        <v>8.3000000000000007</v>
      </c>
      <c r="G117" s="133">
        <v>0.59854855842560251</v>
      </c>
      <c r="H117" s="133">
        <v>6.9807737004512482E-4</v>
      </c>
    </row>
    <row r="118" spans="1:22" x14ac:dyDescent="0.3">
      <c r="B118" s="129" t="s">
        <v>242</v>
      </c>
      <c r="C118" s="136"/>
      <c r="D118" s="145">
        <v>4.2</v>
      </c>
      <c r="E118" s="145">
        <v>4.4000000000000004</v>
      </c>
      <c r="F118" s="145">
        <v>4.4000000000000004</v>
      </c>
      <c r="G118" s="133">
        <v>4.6149605068991129E-2</v>
      </c>
      <c r="H118" s="133">
        <v>1.6230466316022873E-3</v>
      </c>
    </row>
    <row r="119" spans="1:22" x14ac:dyDescent="0.3">
      <c r="B119" s="129" t="s">
        <v>243</v>
      </c>
      <c r="C119" s="136"/>
      <c r="D119" s="145">
        <v>6.2</v>
      </c>
      <c r="E119" s="145">
        <v>6.4</v>
      </c>
      <c r="F119" s="145">
        <v>6.4</v>
      </c>
      <c r="G119" s="133">
        <v>2.9536351637314384E-2</v>
      </c>
      <c r="H119" s="133">
        <v>9.551726972698571E-4</v>
      </c>
    </row>
    <row r="120" spans="1:22" x14ac:dyDescent="0.3">
      <c r="B120" s="129" t="s">
        <v>244</v>
      </c>
      <c r="C120" s="136"/>
      <c r="D120" s="145">
        <v>9.1999999999999993</v>
      </c>
      <c r="E120" s="145">
        <v>9.1999999999999993</v>
      </c>
      <c r="F120" s="145" t="s">
        <v>154</v>
      </c>
      <c r="G120" s="133">
        <v>1.3471239587170558E-5</v>
      </c>
      <c r="H120" s="133" t="s">
        <v>154</v>
      </c>
    </row>
    <row r="121" spans="1:22" x14ac:dyDescent="0.3">
      <c r="B121" s="129" t="s">
        <v>245</v>
      </c>
      <c r="C121" s="136"/>
      <c r="D121" s="145">
        <v>3.4</v>
      </c>
      <c r="E121" s="145" t="s">
        <v>154</v>
      </c>
      <c r="F121" s="145" t="s">
        <v>154</v>
      </c>
      <c r="G121" s="133" t="s">
        <v>154</v>
      </c>
      <c r="H121" s="133" t="s">
        <v>154</v>
      </c>
    </row>
    <row r="122" spans="1:22" x14ac:dyDescent="0.3">
      <c r="A122" s="137"/>
      <c r="B122" s="138"/>
      <c r="C122" s="139"/>
      <c r="D122" s="140"/>
      <c r="E122" s="140"/>
      <c r="F122" s="138"/>
      <c r="G122" s="140"/>
      <c r="H122" s="140"/>
    </row>
    <row r="123" spans="1:22" s="2" customFormat="1" ht="13.95" customHeight="1" x14ac:dyDescent="0.25">
      <c r="A123" s="141">
        <v>1</v>
      </c>
      <c r="B123" s="2" t="s">
        <v>248</v>
      </c>
      <c r="I123" s="13"/>
      <c r="J123" s="13"/>
      <c r="K123" s="13">
        <v>50</v>
      </c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</row>
    <row r="124" spans="1:22" s="2" customFormat="1" ht="39.450000000000003" customHeight="1" x14ac:dyDescent="0.25">
      <c r="A124" s="141">
        <v>2</v>
      </c>
      <c r="B124" s="168" t="s">
        <v>150</v>
      </c>
      <c r="C124" s="168"/>
      <c r="D124" s="168"/>
      <c r="E124" s="168"/>
      <c r="F124" s="168"/>
      <c r="G124" s="168"/>
      <c r="H124" s="168"/>
      <c r="I124" s="13"/>
      <c r="J124" s="13"/>
      <c r="K124" s="13">
        <v>52</v>
      </c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</row>
  </sheetData>
  <mergeCells count="24">
    <mergeCell ref="B124:H124"/>
    <mergeCell ref="A64:H64"/>
    <mergeCell ref="A66:C67"/>
    <mergeCell ref="D66:F66"/>
    <mergeCell ref="G66:H66"/>
    <mergeCell ref="B91:H91"/>
    <mergeCell ref="B92:H92"/>
    <mergeCell ref="B93:H93"/>
    <mergeCell ref="A96:H96"/>
    <mergeCell ref="A98:C99"/>
    <mergeCell ref="D98:F98"/>
    <mergeCell ref="G98:H98"/>
    <mergeCell ref="B30:H30"/>
    <mergeCell ref="B31:H31"/>
    <mergeCell ref="A34:H34"/>
    <mergeCell ref="A36:C37"/>
    <mergeCell ref="D36:F36"/>
    <mergeCell ref="G36:H36"/>
    <mergeCell ref="B29:H29"/>
    <mergeCell ref="A1:D1"/>
    <mergeCell ref="A2:H2"/>
    <mergeCell ref="A4:C5"/>
    <mergeCell ref="D4:F4"/>
    <mergeCell ref="G4:H4"/>
  </mergeCells>
  <hyperlinks>
    <hyperlink ref="A1:D1" location="Contents!A1" display="Contents!A1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9"/>
  <dimension ref="A1:Z29"/>
  <sheetViews>
    <sheetView workbookViewId="0">
      <selection sqref="A1:D1"/>
    </sheetView>
  </sheetViews>
  <sheetFormatPr defaultColWidth="0" defaultRowHeight="14.4" x14ac:dyDescent="0.3"/>
  <cols>
    <col min="1" max="1" width="3.33203125" style="85" customWidth="1"/>
    <col min="2" max="2" width="10.44140625" style="85" customWidth="1"/>
    <col min="3" max="3" width="2" style="85" customWidth="1"/>
    <col min="4" max="5" width="10.6640625" style="85" bestFit="1" customWidth="1"/>
    <col min="6" max="6" width="11.33203125" style="85" bestFit="1" customWidth="1"/>
    <col min="7" max="7" width="13.5546875" style="85" bestFit="1" customWidth="1"/>
    <col min="8" max="8" width="16.44140625" style="85" customWidth="1"/>
    <col min="9" max="14" width="8.88671875" style="126" customWidth="1"/>
    <col min="15" max="19" width="8.88671875" style="126" hidden="1" customWidth="1"/>
    <col min="20" max="21" width="11.6640625" style="126" hidden="1" customWidth="1"/>
    <col min="22" max="26" width="8.88671875" style="126" hidden="1" customWidth="1"/>
    <col min="27" max="16384" width="8.88671875" style="85" hidden="1"/>
  </cols>
  <sheetData>
    <row r="1" spans="1:26" x14ac:dyDescent="0.3">
      <c r="A1" s="174" t="str">
        <f>TableA1Hide!A1</f>
        <v>Nôl i'r dudalen cynnwys</v>
      </c>
      <c r="B1" s="174"/>
      <c r="C1" s="174"/>
      <c r="D1" s="174"/>
      <c r="E1" s="10"/>
      <c r="F1" s="10"/>
      <c r="G1" s="10"/>
      <c r="H1" s="10"/>
    </row>
    <row r="2" spans="1:26" s="2" customFormat="1" ht="14.4" customHeight="1" x14ac:dyDescent="0.25">
      <c r="A2" s="175" t="str">
        <f ca="1">INDIRECT($V$4&amp;"Header")</f>
        <v>Tabl A1: Amcangyfrifon trafodiadau hysbysadwy a adroddwyd: Pob trafodiadau</v>
      </c>
      <c r="B2" s="175"/>
      <c r="C2" s="175"/>
      <c r="D2" s="175"/>
      <c r="E2" s="175"/>
      <c r="F2" s="175"/>
      <c r="G2" s="175"/>
      <c r="H2" s="175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s="2" customFormat="1" ht="13.2" x14ac:dyDescent="0.25">
      <c r="B3" s="127"/>
      <c r="C3" s="127"/>
      <c r="D3" s="127"/>
      <c r="E3" s="127"/>
      <c r="F3" s="127"/>
      <c r="G3" s="127"/>
      <c r="H3" s="127"/>
      <c r="I3" s="13"/>
      <c r="J3" s="13"/>
      <c r="K3" s="13"/>
      <c r="L3" s="13"/>
      <c r="M3" s="13"/>
      <c r="N3" s="13"/>
      <c r="O3" s="13"/>
      <c r="P3" s="13"/>
      <c r="Q3" s="13"/>
      <c r="R3" s="13"/>
      <c r="S3" s="13">
        <v>1</v>
      </c>
      <c r="T3" s="13"/>
      <c r="U3" s="13"/>
      <c r="V3" s="13"/>
      <c r="W3" s="13"/>
      <c r="X3" s="13"/>
      <c r="Y3" s="13"/>
      <c r="Z3" s="13"/>
    </row>
    <row r="4" spans="1:26" ht="17.399999999999999" customHeight="1" x14ac:dyDescent="0.55000000000000004">
      <c r="A4" s="156" t="s">
        <v>212</v>
      </c>
      <c r="B4" s="156"/>
      <c r="C4" s="156"/>
      <c r="D4" s="149" t="s">
        <v>213</v>
      </c>
      <c r="E4" s="149"/>
      <c r="F4" s="149"/>
      <c r="G4" s="149" t="s">
        <v>214</v>
      </c>
      <c r="H4" s="149"/>
      <c r="S4" s="126">
        <v>1</v>
      </c>
      <c r="T4" s="126" t="s">
        <v>253</v>
      </c>
      <c r="V4" s="126" t="str">
        <f>VLOOKUP($S$3,$S$4:$T$7,2, FALSE)</f>
        <v>CTORounded</v>
      </c>
      <c r="W4" s="126">
        <v>25</v>
      </c>
    </row>
    <row r="5" spans="1:26" ht="16.95" customHeight="1" x14ac:dyDescent="0.3">
      <c r="A5" s="157"/>
      <c r="B5" s="157"/>
      <c r="C5" s="157"/>
      <c r="D5" s="128" t="s">
        <v>216</v>
      </c>
      <c r="E5" s="128" t="s">
        <v>217</v>
      </c>
      <c r="F5" s="128" t="s">
        <v>218</v>
      </c>
      <c r="G5" s="128" t="s">
        <v>219</v>
      </c>
      <c r="H5" s="128" t="s">
        <v>220</v>
      </c>
      <c r="S5" s="126">
        <v>2</v>
      </c>
      <c r="T5" s="126" t="s">
        <v>254</v>
      </c>
      <c r="W5" s="126">
        <v>26</v>
      </c>
    </row>
    <row r="6" spans="1:26" x14ac:dyDescent="0.3">
      <c r="B6" s="129" t="str">
        <f>TableA1Hide!B6</f>
        <v>Ebr 18</v>
      </c>
      <c r="C6" s="130"/>
      <c r="D6" s="132">
        <f t="shared" ref="D6:D26" ca="1" si="0">VLOOKUP($B6, INDIRECT($V$4), 3, FALSE)</f>
        <v>3940</v>
      </c>
      <c r="E6" s="132">
        <f t="shared" ref="E6:E27" ca="1" si="1">VLOOKUP($B6, INDIRECT($V$4), 4, FALSE)</f>
        <v>4350</v>
      </c>
      <c r="F6" s="132">
        <f t="shared" ref="F6:F27" ca="1" si="2">VLOOKUP($B6, INDIRECT($V$4), 5, FALSE)</f>
        <v>4370</v>
      </c>
      <c r="G6" s="133">
        <f t="shared" ref="G6:G27" ca="1" si="3">VLOOKUP($B6, INDIRECT($V$4), 6, FALSE)</f>
        <v>0.10434120335110442</v>
      </c>
      <c r="H6" s="133">
        <f t="shared" ref="H6:H27" ca="1" si="4">VLOOKUP($B6, INDIRECT($V$4), 7, FALSE)</f>
        <v>3.9080459770115539E-3</v>
      </c>
      <c r="S6" s="126">
        <v>3</v>
      </c>
      <c r="T6" s="126" t="s">
        <v>255</v>
      </c>
      <c r="W6" s="126">
        <v>27</v>
      </c>
    </row>
    <row r="7" spans="1:26" x14ac:dyDescent="0.3">
      <c r="B7" s="129" t="str">
        <f>TableA1Hide!B7</f>
        <v>Mai 18</v>
      </c>
      <c r="C7" s="130"/>
      <c r="D7" s="132">
        <f t="shared" ca="1" si="0"/>
        <v>4450</v>
      </c>
      <c r="E7" s="132">
        <f t="shared" ca="1" si="1"/>
        <v>4760</v>
      </c>
      <c r="F7" s="132">
        <f t="shared" ca="1" si="2"/>
        <v>4790</v>
      </c>
      <c r="G7" s="133">
        <f t="shared" ca="1" si="3"/>
        <v>7.1524966261808265E-2</v>
      </c>
      <c r="H7" s="133">
        <f t="shared" ca="1" si="4"/>
        <v>4.6179680940385825E-3</v>
      </c>
      <c r="S7" s="126">
        <v>4</v>
      </c>
      <c r="T7" s="126" t="s">
        <v>256</v>
      </c>
      <c r="W7" s="126">
        <v>28</v>
      </c>
    </row>
    <row r="8" spans="1:26" x14ac:dyDescent="0.3">
      <c r="B8" s="129" t="str">
        <f>TableA1Hide!B8</f>
        <v>Meh 18</v>
      </c>
      <c r="C8" s="130"/>
      <c r="D8" s="132">
        <f t="shared" ca="1" si="0"/>
        <v>5090</v>
      </c>
      <c r="E8" s="132">
        <f t="shared" ca="1" si="1"/>
        <v>5390</v>
      </c>
      <c r="F8" s="132">
        <f t="shared" ca="1" si="2"/>
        <v>5420</v>
      </c>
      <c r="G8" s="133">
        <f t="shared" ca="1" si="3"/>
        <v>5.8892815076560634E-2</v>
      </c>
      <c r="H8" s="133">
        <f t="shared" ca="1" si="4"/>
        <v>5.5617352614014681E-3</v>
      </c>
    </row>
    <row r="9" spans="1:26" x14ac:dyDescent="0.3">
      <c r="B9" s="129" t="str">
        <f>TableA1Hide!B9</f>
        <v>Gorff 18</v>
      </c>
      <c r="C9" s="130"/>
      <c r="D9" s="132">
        <f t="shared" ca="1" si="0"/>
        <v>4930</v>
      </c>
      <c r="E9" s="132">
        <f t="shared" ca="1" si="1"/>
        <v>5300</v>
      </c>
      <c r="F9" s="132">
        <f t="shared" ca="1" si="2"/>
        <v>5310</v>
      </c>
      <c r="G9" s="133">
        <f t="shared" ca="1" si="3"/>
        <v>7.548701298701288E-2</v>
      </c>
      <c r="H9" s="133">
        <f t="shared" ca="1" si="4"/>
        <v>2.2641509433962703E-3</v>
      </c>
    </row>
    <row r="10" spans="1:26" x14ac:dyDescent="0.3">
      <c r="B10" s="129" t="str">
        <f>TableA1Hide!B10</f>
        <v>Awst 18</v>
      </c>
      <c r="C10" s="130"/>
      <c r="D10" s="132">
        <f t="shared" ca="1" si="0"/>
        <v>5660</v>
      </c>
      <c r="E10" s="132">
        <f t="shared" ca="1" si="1"/>
        <v>5950</v>
      </c>
      <c r="F10" s="132">
        <f t="shared" ca="1" si="2"/>
        <v>5970</v>
      </c>
      <c r="G10" s="133">
        <f t="shared" ca="1" si="3"/>
        <v>5.1069093479413352E-2</v>
      </c>
      <c r="H10" s="133">
        <f t="shared" ca="1" si="4"/>
        <v>3.3624747814391398E-3</v>
      </c>
    </row>
    <row r="11" spans="1:26" x14ac:dyDescent="0.3">
      <c r="B11" s="129" t="str">
        <f>TableA1Hide!B11</f>
        <v>Medi 18</v>
      </c>
      <c r="C11" s="130"/>
      <c r="D11" s="132">
        <f t="shared" ca="1" si="0"/>
        <v>4790</v>
      </c>
      <c r="E11" s="132">
        <f t="shared" ca="1" si="1"/>
        <v>4980</v>
      </c>
      <c r="F11" s="132">
        <f t="shared" ca="1" si="2"/>
        <v>4990</v>
      </c>
      <c r="G11" s="133">
        <f t="shared" ca="1" si="3"/>
        <v>3.9883065358112368E-2</v>
      </c>
      <c r="H11" s="133">
        <f t="shared" ca="1" si="4"/>
        <v>2.8112449799195804E-3</v>
      </c>
    </row>
    <row r="12" spans="1:26" x14ac:dyDescent="0.3">
      <c r="B12" s="129" t="str">
        <f>TableA1Hide!B12</f>
        <v>Hyd 18</v>
      </c>
      <c r="C12" s="130"/>
      <c r="D12" s="132">
        <f t="shared" ca="1" si="0"/>
        <v>5460</v>
      </c>
      <c r="E12" s="132">
        <f t="shared" ca="1" si="1"/>
        <v>5620</v>
      </c>
      <c r="F12" s="132">
        <f t="shared" ca="1" si="2"/>
        <v>5630</v>
      </c>
      <c r="G12" s="133">
        <f t="shared" ca="1" si="3"/>
        <v>2.8943029858948588E-2</v>
      </c>
      <c r="H12" s="133">
        <f t="shared" ca="1" si="4"/>
        <v>1.7803097739006457E-3</v>
      </c>
    </row>
    <row r="13" spans="1:26" x14ac:dyDescent="0.3">
      <c r="B13" s="129" t="str">
        <f>TableA1Hide!B13</f>
        <v>Tach 18</v>
      </c>
      <c r="C13" s="130"/>
      <c r="D13" s="132">
        <f t="shared" ca="1" si="0"/>
        <v>6090</v>
      </c>
      <c r="E13" s="132">
        <f t="shared" ca="1" si="1"/>
        <v>6300</v>
      </c>
      <c r="F13" s="132">
        <f t="shared" ca="1" si="2"/>
        <v>6320</v>
      </c>
      <c r="G13" s="133">
        <f t="shared" ca="1" si="3"/>
        <v>3.4675431388660582E-2</v>
      </c>
      <c r="H13" s="133">
        <f t="shared" ca="1" si="4"/>
        <v>3.6531130876746865E-3</v>
      </c>
    </row>
    <row r="14" spans="1:26" x14ac:dyDescent="0.3">
      <c r="B14" s="129" t="str">
        <f>TableA1Hide!B14</f>
        <v>Rhag 18</v>
      </c>
      <c r="C14" s="130"/>
      <c r="D14" s="132">
        <f t="shared" ca="1" si="0"/>
        <v>5360</v>
      </c>
      <c r="E14" s="132">
        <f t="shared" ca="1" si="1"/>
        <v>5430</v>
      </c>
      <c r="F14" s="132">
        <f t="shared" ca="1" si="2"/>
        <v>5440</v>
      </c>
      <c r="G14" s="133">
        <f t="shared" ca="1" si="3"/>
        <v>1.3067015120403314E-2</v>
      </c>
      <c r="H14" s="133">
        <f t="shared" ca="1" si="4"/>
        <v>1.4741109268472385E-3</v>
      </c>
    </row>
    <row r="15" spans="1:26" x14ac:dyDescent="0.3">
      <c r="B15" s="129" t="str">
        <f>TableA1Hide!B15</f>
        <v>Ion 19</v>
      </c>
      <c r="C15" s="130"/>
      <c r="D15" s="132">
        <f t="shared" ca="1" si="0"/>
        <v>3900</v>
      </c>
      <c r="E15" s="132">
        <f t="shared" ca="1" si="1"/>
        <v>4000</v>
      </c>
      <c r="F15" s="132">
        <f t="shared" ca="1" si="2"/>
        <v>4010</v>
      </c>
      <c r="G15" s="133">
        <f t="shared" ca="1" si="3"/>
        <v>2.5660764690787818E-2</v>
      </c>
      <c r="H15" s="133">
        <f t="shared" ca="1" si="4"/>
        <v>2.2516887665748886E-3</v>
      </c>
      <c r="T15" s="134"/>
      <c r="U15" s="134"/>
    </row>
    <row r="16" spans="1:26" x14ac:dyDescent="0.3">
      <c r="B16" s="129" t="str">
        <f>TableA1Hide!B16</f>
        <v>Chwef 19</v>
      </c>
      <c r="C16" s="130"/>
      <c r="D16" s="132">
        <f t="shared" ca="1" si="0"/>
        <v>4240</v>
      </c>
      <c r="E16" s="132">
        <f t="shared" ca="1" si="1"/>
        <v>4290</v>
      </c>
      <c r="F16" s="132">
        <f t="shared" ca="1" si="2"/>
        <v>4300</v>
      </c>
      <c r="G16" s="133">
        <f t="shared" ca="1" si="3"/>
        <v>1.2983947119924455E-2</v>
      </c>
      <c r="H16" s="133">
        <f t="shared" ca="1" si="4"/>
        <v>2.5635050104870771E-3</v>
      </c>
    </row>
    <row r="17" spans="1:8" x14ac:dyDescent="0.3">
      <c r="B17" s="129" t="str">
        <f>TableA1Hide!B17</f>
        <v>Maw 19</v>
      </c>
      <c r="C17" s="136"/>
      <c r="D17" s="132">
        <f t="shared" ca="1" si="0"/>
        <v>4900</v>
      </c>
      <c r="E17" s="132">
        <f t="shared" ca="1" si="1"/>
        <v>5050</v>
      </c>
      <c r="F17" s="132">
        <f t="shared" ca="1" si="2"/>
        <v>5050</v>
      </c>
      <c r="G17" s="133">
        <f t="shared" ca="1" si="3"/>
        <v>3.0222585256279411E-2</v>
      </c>
      <c r="H17" s="133">
        <f t="shared" ca="1" si="4"/>
        <v>0</v>
      </c>
    </row>
    <row r="18" spans="1:8" x14ac:dyDescent="0.3">
      <c r="B18" s="129" t="str">
        <f>TableA1Hide!B18</f>
        <v>Ebr 19</v>
      </c>
      <c r="C18" s="136"/>
      <c r="D18" s="132">
        <f t="shared" ca="1" si="0"/>
        <v>4450</v>
      </c>
      <c r="E18" s="132">
        <f t="shared" ca="1" si="1"/>
        <v>4510</v>
      </c>
      <c r="F18" s="132">
        <f t="shared" ca="1" si="2"/>
        <v>4520</v>
      </c>
      <c r="G18" s="133">
        <f t="shared" ca="1" si="3"/>
        <v>1.4848143982002293E-2</v>
      </c>
      <c r="H18" s="133">
        <f t="shared" ca="1" si="4"/>
        <v>2.8818443804035088E-3</v>
      </c>
    </row>
    <row r="19" spans="1:8" x14ac:dyDescent="0.3">
      <c r="B19" s="129" t="str">
        <f>TableA1Hide!B19</f>
        <v>Mai 19</v>
      </c>
      <c r="C19" s="136"/>
      <c r="D19" s="132">
        <f t="shared" ca="1" si="0"/>
        <v>4950</v>
      </c>
      <c r="E19" s="132">
        <f t="shared" ca="1" si="1"/>
        <v>5040</v>
      </c>
      <c r="F19" s="132">
        <f t="shared" ca="1" si="2"/>
        <v>5050</v>
      </c>
      <c r="G19" s="133">
        <f t="shared" ca="1" si="3"/>
        <v>1.8387553041018467E-2</v>
      </c>
      <c r="H19" s="133">
        <f t="shared" ca="1" si="4"/>
        <v>1.5873015873015817E-3</v>
      </c>
    </row>
    <row r="20" spans="1:8" x14ac:dyDescent="0.3">
      <c r="B20" s="129" t="str">
        <f>TableA1Hide!B20</f>
        <v>Meh 19</v>
      </c>
      <c r="C20" s="136"/>
      <c r="D20" s="132">
        <f t="shared" ca="1" si="0"/>
        <v>4940</v>
      </c>
      <c r="E20" s="132">
        <f t="shared" ca="1" si="1"/>
        <v>5100</v>
      </c>
      <c r="F20" s="132">
        <f t="shared" ca="1" si="2"/>
        <v>5110</v>
      </c>
      <c r="G20" s="133">
        <f t="shared" ca="1" si="3"/>
        <v>3.2617504051863921E-2</v>
      </c>
      <c r="H20" s="133">
        <f t="shared" ca="1" si="4"/>
        <v>1.5695507161075373E-3</v>
      </c>
    </row>
    <row r="21" spans="1:8" x14ac:dyDescent="0.3">
      <c r="B21" s="129" t="str">
        <f>TableA1Hide!B21</f>
        <v>Gorff 19</v>
      </c>
      <c r="C21" s="136"/>
      <c r="D21" s="132">
        <f t="shared" ca="1" si="0"/>
        <v>5510</v>
      </c>
      <c r="E21" s="132">
        <f t="shared" ca="1" si="1"/>
        <v>5570</v>
      </c>
      <c r="F21" s="132">
        <f t="shared" ca="1" si="2"/>
        <v>5590</v>
      </c>
      <c r="G21" s="133">
        <f t="shared" ca="1" si="3"/>
        <v>1.2168543407192089E-2</v>
      </c>
      <c r="H21" s="133">
        <f t="shared" ca="1" si="4"/>
        <v>2.5121119684192728E-3</v>
      </c>
    </row>
    <row r="22" spans="1:8" x14ac:dyDescent="0.3">
      <c r="B22" s="129" t="str">
        <f>TableA1Hide!B22</f>
        <v>Awst 19</v>
      </c>
      <c r="C22" s="136"/>
      <c r="D22" s="132">
        <f t="shared" ca="1" si="0"/>
        <v>5560</v>
      </c>
      <c r="E22" s="132">
        <f t="shared" ca="1" si="1"/>
        <v>5710</v>
      </c>
      <c r="F22" s="132">
        <f t="shared" ca="1" si="2"/>
        <v>5720</v>
      </c>
      <c r="G22" s="133">
        <f t="shared" ca="1" si="3"/>
        <v>2.6784109293546576E-2</v>
      </c>
      <c r="H22" s="133">
        <f t="shared" ca="1" si="4"/>
        <v>1.5756302521008347E-3</v>
      </c>
    </row>
    <row r="23" spans="1:8" x14ac:dyDescent="0.3">
      <c r="B23" s="129" t="str">
        <f>TableA1Hide!B23</f>
        <v>Medi 19</v>
      </c>
      <c r="C23" s="136"/>
      <c r="D23" s="132">
        <f t="shared" ca="1" si="0"/>
        <v>5060</v>
      </c>
      <c r="E23" s="132">
        <f t="shared" ca="1" si="1"/>
        <v>5120</v>
      </c>
      <c r="F23" s="132">
        <f t="shared" ca="1" si="2"/>
        <v>5140</v>
      </c>
      <c r="G23" s="133">
        <f t="shared" ca="1" si="3"/>
        <v>1.1850681414181219E-2</v>
      </c>
      <c r="H23" s="133">
        <f t="shared" ca="1" si="4"/>
        <v>2.7327737653719542E-3</v>
      </c>
    </row>
    <row r="24" spans="1:8" x14ac:dyDescent="0.3">
      <c r="B24" s="129" t="str">
        <f>TableA1Hide!B24</f>
        <v>Hyd 19</v>
      </c>
      <c r="C24" s="136"/>
      <c r="D24" s="132">
        <f t="shared" ca="1" si="0"/>
        <v>5500</v>
      </c>
      <c r="E24" s="132">
        <f t="shared" ca="1" si="1"/>
        <v>5580</v>
      </c>
      <c r="F24" s="132">
        <f t="shared" ca="1" si="2"/>
        <v>5580</v>
      </c>
      <c r="G24" s="133">
        <f t="shared" ca="1" si="3"/>
        <v>1.4548099654482671E-2</v>
      </c>
      <c r="H24" s="133">
        <f t="shared" ca="1" si="4"/>
        <v>3.5848718408315605E-4</v>
      </c>
    </row>
    <row r="25" spans="1:8" x14ac:dyDescent="0.3">
      <c r="B25" s="129" t="str">
        <f>TableA1Hide!B25</f>
        <v>Tach 19</v>
      </c>
      <c r="C25" s="136"/>
      <c r="D25" s="132">
        <f t="shared" ca="1" si="0"/>
        <v>5530</v>
      </c>
      <c r="E25" s="132">
        <f t="shared" ca="1" si="1"/>
        <v>5670</v>
      </c>
      <c r="F25" s="132">
        <f t="shared" ca="1" si="2"/>
        <v>5680</v>
      </c>
      <c r="G25" s="133">
        <f t="shared" ca="1" si="3"/>
        <v>2.5492677635147398E-2</v>
      </c>
      <c r="H25" s="133">
        <f t="shared" ca="1" si="4"/>
        <v>7.0521861777161909E-4</v>
      </c>
    </row>
    <row r="26" spans="1:8" x14ac:dyDescent="0.3">
      <c r="B26" s="129" t="str">
        <f>TableA1Hide!B26</f>
        <v>Rhag 19</v>
      </c>
      <c r="C26" s="136"/>
      <c r="D26" s="132">
        <f t="shared" ca="1" si="0"/>
        <v>5360</v>
      </c>
      <c r="E26" s="132">
        <f t="shared" ca="1" si="1"/>
        <v>5390</v>
      </c>
      <c r="F26" s="132" t="str">
        <f t="shared" ca="1" si="2"/>
        <v/>
      </c>
      <c r="G26" s="133">
        <f t="shared" ca="1" si="3"/>
        <v>4.4767767207609666E-3</v>
      </c>
      <c r="H26" s="133" t="str">
        <f t="shared" ca="1" si="4"/>
        <v/>
      </c>
    </row>
    <row r="27" spans="1:8" x14ac:dyDescent="0.3">
      <c r="B27" s="129" t="str">
        <f>TableA1Hide!B27</f>
        <v>Ion 20</v>
      </c>
      <c r="C27" s="136"/>
      <c r="D27" s="132">
        <f ca="1">VLOOKUP($B27, INDIRECT($V$4), 3, FALSE)</f>
        <v>4210</v>
      </c>
      <c r="E27" s="132" t="str">
        <f t="shared" ca="1" si="1"/>
        <v/>
      </c>
      <c r="F27" s="132" t="str">
        <f t="shared" ca="1" si="2"/>
        <v/>
      </c>
      <c r="G27" s="133" t="str">
        <f t="shared" ca="1" si="3"/>
        <v/>
      </c>
      <c r="H27" s="133" t="str">
        <f t="shared" ca="1" si="4"/>
        <v/>
      </c>
    </row>
    <row r="28" spans="1:8" x14ac:dyDescent="0.3">
      <c r="A28" s="137"/>
      <c r="B28" s="138"/>
      <c r="C28" s="139"/>
      <c r="D28" s="140"/>
      <c r="E28" s="140"/>
      <c r="F28" s="138"/>
      <c r="G28" s="140"/>
      <c r="H28" s="140"/>
    </row>
    <row r="29" spans="1:8" x14ac:dyDescent="0.3">
      <c r="A29" s="141">
        <v>1</v>
      </c>
      <c r="B29" s="2" t="str">
        <f>TableA1Hide!B29</f>
        <v>Mae'r gwerthoedd yn y tabl hwn wedi cael eu talgrynnu i'r 10 trafodiad agosaf.</v>
      </c>
      <c r="D29" s="142"/>
      <c r="E29" s="142"/>
      <c r="F29" s="142"/>
      <c r="G29" s="142"/>
    </row>
  </sheetData>
  <mergeCells count="3">
    <mergeCell ref="A1:D1"/>
    <mergeCell ref="A2:H2"/>
    <mergeCell ref="A4:C5"/>
  </mergeCells>
  <hyperlinks>
    <hyperlink ref="A1" location="ContentsHead" display="ContentsHead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List Box 1">
              <controlPr defaultSize="0" autoLine="0" autoPict="0">
                <anchor moveWithCells="1">
                  <from>
                    <xdr:col>8</xdr:col>
                    <xdr:colOff>327660</xdr:colOff>
                    <xdr:row>0</xdr:row>
                    <xdr:rowOff>152400</xdr:rowOff>
                  </from>
                  <to>
                    <xdr:col>11</xdr:col>
                    <xdr:colOff>251460</xdr:colOff>
                    <xdr:row>4</xdr:row>
                    <xdr:rowOff>68580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1"/>
  <dimension ref="A1:W33"/>
  <sheetViews>
    <sheetView zoomScaleNormal="100" workbookViewId="0">
      <selection sqref="A1:D1"/>
    </sheetView>
  </sheetViews>
  <sheetFormatPr defaultColWidth="0" defaultRowHeight="14.4" x14ac:dyDescent="0.3"/>
  <cols>
    <col min="1" max="1" width="3.33203125" style="85" customWidth="1"/>
    <col min="2" max="2" width="10.44140625" style="85" customWidth="1"/>
    <col min="3" max="3" width="2.6640625" style="85" customWidth="1"/>
    <col min="4" max="5" width="10.6640625" style="85" bestFit="1" customWidth="1"/>
    <col min="6" max="6" width="11.33203125" style="85" bestFit="1" customWidth="1"/>
    <col min="7" max="7" width="13.5546875" style="85" bestFit="1" customWidth="1"/>
    <col min="8" max="8" width="16.44140625" style="85" customWidth="1"/>
    <col min="9" max="15" width="8.88671875" style="126" customWidth="1"/>
    <col min="16" max="22" width="8.88671875" style="126" hidden="1" customWidth="1"/>
    <col min="23" max="16384" width="8.88671875" style="85" hidden="1"/>
  </cols>
  <sheetData>
    <row r="1" spans="1:23" x14ac:dyDescent="0.3">
      <c r="A1" s="174" t="str">
        <f>TableA2Hide!A1</f>
        <v>Nôl i'r dudalen cynnwys</v>
      </c>
      <c r="B1" s="174"/>
      <c r="C1" s="174"/>
      <c r="D1" s="174"/>
      <c r="E1" s="10"/>
      <c r="F1" s="10"/>
      <c r="G1" s="10"/>
      <c r="H1" s="10"/>
    </row>
    <row r="2" spans="1:23" s="2" customFormat="1" ht="13.2" customHeight="1" x14ac:dyDescent="0.25">
      <c r="A2" s="169" t="str">
        <f ca="1">INDIRECT($V$10&amp;"Header")</f>
        <v>Tabl A2: Amcangyfrifon treth yn ddyledus ar drafodiadau hysbysadwy a adroddwyd: Pob trafodiadau</v>
      </c>
      <c r="B2" s="169"/>
      <c r="C2" s="169"/>
      <c r="D2" s="169"/>
      <c r="E2" s="169"/>
      <c r="F2" s="169"/>
      <c r="G2" s="169"/>
      <c r="H2" s="169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spans="1:23" s="2" customFormat="1" ht="13.2" x14ac:dyDescent="0.25">
      <c r="B3" s="144"/>
      <c r="C3" s="144"/>
      <c r="D3" s="144"/>
      <c r="E3" s="144"/>
      <c r="F3" s="144"/>
      <c r="G3" s="144"/>
      <c r="H3" s="144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3" ht="17.399999999999999" customHeight="1" x14ac:dyDescent="0.55000000000000004">
      <c r="A4" s="156" t="s">
        <v>212</v>
      </c>
      <c r="B4" s="156"/>
      <c r="C4" s="156"/>
      <c r="D4" s="149" t="s">
        <v>213</v>
      </c>
      <c r="E4" s="149"/>
      <c r="F4" s="149"/>
      <c r="G4" s="149" t="s">
        <v>214</v>
      </c>
      <c r="H4" s="149"/>
    </row>
    <row r="5" spans="1:23" ht="16.95" customHeight="1" x14ac:dyDescent="0.3">
      <c r="A5" s="157"/>
      <c r="B5" s="157"/>
      <c r="C5" s="157"/>
      <c r="D5" s="128" t="s">
        <v>216</v>
      </c>
      <c r="E5" s="128" t="s">
        <v>217</v>
      </c>
      <c r="F5" s="128" t="s">
        <v>218</v>
      </c>
      <c r="G5" s="128" t="s">
        <v>219</v>
      </c>
      <c r="H5" s="128" t="s">
        <v>220</v>
      </c>
    </row>
    <row r="6" spans="1:23" x14ac:dyDescent="0.3">
      <c r="B6" s="129" t="str">
        <f>TableA2Hide!B6</f>
        <v>Ebr 18</v>
      </c>
      <c r="C6" s="130"/>
      <c r="D6" s="145">
        <f t="shared" ref="D6:D26" ca="1" si="0">VLOOKUP($B6, INDIRECT($V$10), 3, FALSE)</f>
        <v>12</v>
      </c>
      <c r="E6" s="145">
        <f t="shared" ref="E6:E28" ca="1" si="1">VLOOKUP($B6, INDIRECT($V$10), 4, FALSE)</f>
        <v>15.6</v>
      </c>
      <c r="F6" s="145">
        <f t="shared" ref="F6:F28" ca="1" si="2">VLOOKUP($B6, INDIRECT($V$10), 5, FALSE)</f>
        <v>15.5</v>
      </c>
      <c r="G6" s="133">
        <f t="shared" ref="G6:G28" ca="1" si="3">VLOOKUP($B6, INDIRECT($V$10), 6, FALSE)</f>
        <v>0.29743166531229215</v>
      </c>
      <c r="H6" s="133">
        <f t="shared" ref="H6:H28" ca="1" si="4">VLOOKUP($B6, INDIRECT($V$10), 7, FALSE)</f>
        <v>-5.0480559149596038E-3</v>
      </c>
    </row>
    <row r="7" spans="1:23" x14ac:dyDescent="0.3">
      <c r="B7" s="129" t="str">
        <f>TableA2Hide!B7</f>
        <v>Mai 18</v>
      </c>
      <c r="C7" s="130"/>
      <c r="D7" s="145">
        <f t="shared" ca="1" si="0"/>
        <v>13.5</v>
      </c>
      <c r="E7" s="145">
        <f t="shared" ca="1" si="1"/>
        <v>14.4</v>
      </c>
      <c r="F7" s="145">
        <f t="shared" ca="1" si="2"/>
        <v>14.3</v>
      </c>
      <c r="G7" s="133">
        <f t="shared" ca="1" si="3"/>
        <v>6.182327536697918E-2</v>
      </c>
      <c r="H7" s="133">
        <f t="shared" ca="1" si="4"/>
        <v>-3.0596757329259816E-3</v>
      </c>
    </row>
    <row r="8" spans="1:23" x14ac:dyDescent="0.3">
      <c r="B8" s="129" t="str">
        <f>TableA2Hide!B8</f>
        <v>Meh 18</v>
      </c>
      <c r="C8" s="130"/>
      <c r="D8" s="145">
        <f t="shared" ca="1" si="0"/>
        <v>18</v>
      </c>
      <c r="E8" s="145">
        <f t="shared" ca="1" si="1"/>
        <v>19.600000000000001</v>
      </c>
      <c r="F8" s="145">
        <f t="shared" ca="1" si="2"/>
        <v>19.7</v>
      </c>
      <c r="G8" s="133">
        <f t="shared" ca="1" si="3"/>
        <v>9.1373040987763998E-2</v>
      </c>
      <c r="H8" s="133">
        <f t="shared" ca="1" si="4"/>
        <v>4.8183363564868742E-3</v>
      </c>
    </row>
    <row r="9" spans="1:23" x14ac:dyDescent="0.3">
      <c r="B9" s="129" t="str">
        <f>TableA2Hide!B9</f>
        <v>Gorff 18</v>
      </c>
      <c r="C9" s="130"/>
      <c r="D9" s="145">
        <f t="shared" ca="1" si="0"/>
        <v>19.7</v>
      </c>
      <c r="E9" s="145">
        <f t="shared" ca="1" si="1"/>
        <v>22.1</v>
      </c>
      <c r="F9" s="145">
        <f t="shared" ca="1" si="2"/>
        <v>22</v>
      </c>
      <c r="G9" s="133">
        <f t="shared" ca="1" si="3"/>
        <v>0.12200618980660694</v>
      </c>
      <c r="H9" s="133">
        <f t="shared" ca="1" si="4"/>
        <v>-1.2911151067064308E-3</v>
      </c>
      <c r="S9" s="13">
        <v>1</v>
      </c>
      <c r="T9" s="13"/>
      <c r="U9" s="13"/>
      <c r="V9" s="13"/>
    </row>
    <row r="10" spans="1:23" x14ac:dyDescent="0.3">
      <c r="B10" s="129" t="str">
        <f>TableA2Hide!B10</f>
        <v>Awst 18</v>
      </c>
      <c r="C10" s="130"/>
      <c r="D10" s="145">
        <f t="shared" ca="1" si="0"/>
        <v>19.100000000000001</v>
      </c>
      <c r="E10" s="145">
        <f t="shared" ca="1" si="1"/>
        <v>20</v>
      </c>
      <c r="F10" s="145">
        <f t="shared" ca="1" si="2"/>
        <v>19.8</v>
      </c>
      <c r="G10" s="133">
        <f t="shared" ca="1" si="3"/>
        <v>5.1864099472532788E-2</v>
      </c>
      <c r="H10" s="133">
        <f t="shared" ca="1" si="4"/>
        <v>-1.0217138893968691E-2</v>
      </c>
      <c r="S10" s="126">
        <v>1</v>
      </c>
      <c r="T10" s="126" t="s">
        <v>257</v>
      </c>
      <c r="V10" s="126" t="str">
        <f>VLOOKUP($S$9,$S$10:$T$13,2,FALSE)</f>
        <v>DTORounded</v>
      </c>
      <c r="W10" s="85">
        <v>25</v>
      </c>
    </row>
    <row r="11" spans="1:23" x14ac:dyDescent="0.3">
      <c r="B11" s="129" t="str">
        <f>TableA2Hide!B11</f>
        <v>Medi 18</v>
      </c>
      <c r="C11" s="130"/>
      <c r="D11" s="145">
        <f t="shared" ca="1" si="0"/>
        <v>19.399999999999999</v>
      </c>
      <c r="E11" s="145">
        <f t="shared" ca="1" si="1"/>
        <v>19.899999999999999</v>
      </c>
      <c r="F11" s="145">
        <f t="shared" ca="1" si="2"/>
        <v>20.2</v>
      </c>
      <c r="G11" s="133">
        <f t="shared" ca="1" si="3"/>
        <v>2.7122760507440002E-2</v>
      </c>
      <c r="H11" s="133">
        <f t="shared" ca="1" si="4"/>
        <v>1.2169485402479863E-2</v>
      </c>
      <c r="S11" s="126">
        <v>2</v>
      </c>
      <c r="T11" s="126" t="s">
        <v>258</v>
      </c>
      <c r="W11" s="85">
        <v>26</v>
      </c>
    </row>
    <row r="12" spans="1:23" x14ac:dyDescent="0.3">
      <c r="B12" s="129" t="str">
        <f>TableA2Hide!B12</f>
        <v>Hyd 18</v>
      </c>
      <c r="C12" s="130"/>
      <c r="D12" s="145">
        <f t="shared" ca="1" si="0"/>
        <v>21.3</v>
      </c>
      <c r="E12" s="145">
        <f t="shared" ca="1" si="1"/>
        <v>21.8</v>
      </c>
      <c r="F12" s="145">
        <f t="shared" ca="1" si="2"/>
        <v>21.7</v>
      </c>
      <c r="G12" s="133">
        <f t="shared" ca="1" si="3"/>
        <v>2.4266184728858997E-2</v>
      </c>
      <c r="H12" s="133">
        <f t="shared" ca="1" si="4"/>
        <v>-5.7083132668881431E-3</v>
      </c>
      <c r="S12" s="126">
        <v>3</v>
      </c>
      <c r="T12" s="126" t="s">
        <v>259</v>
      </c>
      <c r="W12" s="85">
        <v>29</v>
      </c>
    </row>
    <row r="13" spans="1:23" x14ac:dyDescent="0.3">
      <c r="B13" s="129" t="str">
        <f>TableA2Hide!B13</f>
        <v>Tach 18</v>
      </c>
      <c r="C13" s="130"/>
      <c r="D13" s="145">
        <f t="shared" ca="1" si="0"/>
        <v>22.7</v>
      </c>
      <c r="E13" s="145">
        <f t="shared" ca="1" si="1"/>
        <v>23.3</v>
      </c>
      <c r="F13" s="145">
        <f t="shared" ca="1" si="2"/>
        <v>23.3</v>
      </c>
      <c r="G13" s="133">
        <f t="shared" ca="1" si="3"/>
        <v>2.749829492502287E-2</v>
      </c>
      <c r="H13" s="133">
        <f t="shared" ca="1" si="4"/>
        <v>-3.3437218633470822E-3</v>
      </c>
      <c r="S13" s="126">
        <v>4</v>
      </c>
      <c r="T13" s="126" t="s">
        <v>260</v>
      </c>
      <c r="W13" s="85">
        <v>28</v>
      </c>
    </row>
    <row r="14" spans="1:23" x14ac:dyDescent="0.3">
      <c r="B14" s="129" t="str">
        <f>TableA2Hide!B14</f>
        <v>Rhag 18</v>
      </c>
      <c r="C14" s="130"/>
      <c r="D14" s="145">
        <f t="shared" ca="1" si="0"/>
        <v>21.4</v>
      </c>
      <c r="E14" s="145">
        <f t="shared" ca="1" si="1"/>
        <v>21.5</v>
      </c>
      <c r="F14" s="145">
        <f t="shared" ca="1" si="2"/>
        <v>21.5</v>
      </c>
      <c r="G14" s="133">
        <f t="shared" ca="1" si="3"/>
        <v>4.5113452542320243E-3</v>
      </c>
      <c r="H14" s="133">
        <f t="shared" ca="1" si="4"/>
        <v>-2.0115025394483732E-3</v>
      </c>
    </row>
    <row r="15" spans="1:23" x14ac:dyDescent="0.3">
      <c r="B15" s="129" t="str">
        <f>TableA2Hide!B15</f>
        <v>Ion 19</v>
      </c>
      <c r="C15" s="130"/>
      <c r="D15" s="145">
        <f t="shared" ca="1" si="0"/>
        <v>16.899999999999999</v>
      </c>
      <c r="E15" s="145">
        <f t="shared" ca="1" si="1"/>
        <v>17.3</v>
      </c>
      <c r="F15" s="145">
        <f t="shared" ca="1" si="2"/>
        <v>17.3</v>
      </c>
      <c r="G15" s="133">
        <f t="shared" ca="1" si="3"/>
        <v>2.4766746845294563E-2</v>
      </c>
      <c r="H15" s="133">
        <f t="shared" ca="1" si="4"/>
        <v>1.0937120589336047E-3</v>
      </c>
    </row>
    <row r="16" spans="1:23" x14ac:dyDescent="0.3">
      <c r="B16" s="129" t="str">
        <f>TableA2Hide!B16</f>
        <v>Chwef 19</v>
      </c>
      <c r="C16" s="136"/>
      <c r="D16" s="145">
        <f t="shared" ca="1" si="0"/>
        <v>15.1</v>
      </c>
      <c r="E16" s="145">
        <f t="shared" ca="1" si="1"/>
        <v>15.6</v>
      </c>
      <c r="F16" s="145">
        <f t="shared" ca="1" si="2"/>
        <v>15.7</v>
      </c>
      <c r="G16" s="133">
        <f t="shared" ca="1" si="3"/>
        <v>3.5711167517317621E-2</v>
      </c>
      <c r="H16" s="133">
        <f t="shared" ca="1" si="4"/>
        <v>2.3087229441696167E-3</v>
      </c>
    </row>
    <row r="17" spans="1:22" x14ac:dyDescent="0.3">
      <c r="B17" s="129" t="str">
        <f>TableA2Hide!B17</f>
        <v>Maw 19</v>
      </c>
      <c r="C17" s="136"/>
      <c r="D17" s="145">
        <f t="shared" ca="1" si="0"/>
        <v>19.7</v>
      </c>
      <c r="E17" s="145">
        <f t="shared" ca="1" si="1"/>
        <v>20</v>
      </c>
      <c r="F17" s="145">
        <f t="shared" ca="1" si="2"/>
        <v>19.899999999999999</v>
      </c>
      <c r="G17" s="133">
        <f t="shared" ca="1" si="3"/>
        <v>1.8017156287696512E-2</v>
      </c>
      <c r="H17" s="133">
        <f t="shared" ca="1" si="4"/>
        <v>-3.9383471936768055E-3</v>
      </c>
    </row>
    <row r="18" spans="1:22" x14ac:dyDescent="0.3">
      <c r="B18" s="129" t="str">
        <f>TableA2Hide!B18</f>
        <v>Ebr 19</v>
      </c>
      <c r="C18" s="136"/>
      <c r="D18" s="145">
        <f t="shared" ca="1" si="0"/>
        <v>14.5</v>
      </c>
      <c r="E18" s="145">
        <f t="shared" ca="1" si="1"/>
        <v>14.1</v>
      </c>
      <c r="F18" s="145">
        <f t="shared" ca="1" si="2"/>
        <v>14</v>
      </c>
      <c r="G18" s="133">
        <f t="shared" ca="1" si="3"/>
        <v>-3.0852339609937274E-2</v>
      </c>
      <c r="H18" s="133">
        <f t="shared" ca="1" si="4"/>
        <v>-5.3584423580269602E-3</v>
      </c>
    </row>
    <row r="19" spans="1:22" x14ac:dyDescent="0.3">
      <c r="B19" s="129" t="str">
        <f>TableA2Hide!B18</f>
        <v>Ebr 19</v>
      </c>
      <c r="C19" s="146"/>
      <c r="D19" s="145">
        <f t="shared" ca="1" si="0"/>
        <v>14.5</v>
      </c>
      <c r="E19" s="145">
        <f t="shared" ca="1" si="1"/>
        <v>14.1</v>
      </c>
      <c r="F19" s="145">
        <f t="shared" ca="1" si="2"/>
        <v>14</v>
      </c>
      <c r="G19" s="133">
        <f t="shared" ca="1" si="3"/>
        <v>-3.0852339609937274E-2</v>
      </c>
      <c r="H19" s="133">
        <f t="shared" ca="1" si="4"/>
        <v>-5.3584423580269602E-3</v>
      </c>
    </row>
    <row r="20" spans="1:22" x14ac:dyDescent="0.3">
      <c r="B20" s="129" t="str">
        <f>TableA2Hide!B19</f>
        <v>Mai 19</v>
      </c>
      <c r="C20" s="146">
        <f>IF(OR(S9=1, S9=4), TableA2Hide!A31, "")</f>
        <v>2</v>
      </c>
      <c r="D20" s="145">
        <f t="shared" ca="1" si="0"/>
        <v>17.7</v>
      </c>
      <c r="E20" s="145">
        <f t="shared" ca="1" si="1"/>
        <v>18</v>
      </c>
      <c r="F20" s="145">
        <f t="shared" ca="1" si="2"/>
        <v>20.100000000000001</v>
      </c>
      <c r="G20" s="133">
        <f t="shared" ca="1" si="3"/>
        <v>1.5440735983392351E-2</v>
      </c>
      <c r="H20" s="133">
        <f t="shared" ca="1" si="4"/>
        <v>0.11469074416264435</v>
      </c>
    </row>
    <row r="21" spans="1:22" x14ac:dyDescent="0.3">
      <c r="B21" s="129" t="str">
        <f>TableA2Hide!B20</f>
        <v>Meh 19</v>
      </c>
      <c r="C21" s="146"/>
      <c r="D21" s="145">
        <f t="shared" ca="1" si="0"/>
        <v>15.8</v>
      </c>
      <c r="E21" s="145">
        <f t="shared" ca="1" si="1"/>
        <v>17.2</v>
      </c>
      <c r="F21" s="145">
        <f t="shared" ca="1" si="2"/>
        <v>17.100000000000001</v>
      </c>
      <c r="G21" s="133">
        <f t="shared" ca="1" si="3"/>
        <v>8.9102346982946612E-2</v>
      </c>
      <c r="H21" s="133">
        <f t="shared" ca="1" si="4"/>
        <v>-8.099027881968035E-3</v>
      </c>
    </row>
    <row r="22" spans="1:22" x14ac:dyDescent="0.3">
      <c r="B22" s="129" t="str">
        <f>TableA2Hide!B21</f>
        <v>Gorff 19</v>
      </c>
      <c r="C22" s="136"/>
      <c r="D22" s="145">
        <f t="shared" ca="1" si="0"/>
        <v>19.600000000000001</v>
      </c>
      <c r="E22" s="145">
        <f t="shared" ca="1" si="1"/>
        <v>19.8</v>
      </c>
      <c r="F22" s="145">
        <f t="shared" ca="1" si="2"/>
        <v>19.8</v>
      </c>
      <c r="G22" s="133">
        <f t="shared" ca="1" si="3"/>
        <v>1.1441159094722098E-2</v>
      </c>
      <c r="H22" s="133">
        <f t="shared" ca="1" si="4"/>
        <v>-1.187193125467223E-3</v>
      </c>
    </row>
    <row r="23" spans="1:22" x14ac:dyDescent="0.3">
      <c r="B23" s="129" t="str">
        <f>TableA2Hide!B22</f>
        <v>Awst 19</v>
      </c>
      <c r="C23" s="136"/>
      <c r="D23" s="145">
        <f t="shared" ca="1" si="0"/>
        <v>20.8</v>
      </c>
      <c r="E23" s="145">
        <f t="shared" ca="1" si="1"/>
        <v>21.4</v>
      </c>
      <c r="F23" s="145">
        <f t="shared" ca="1" si="2"/>
        <v>21.4</v>
      </c>
      <c r="G23" s="133">
        <f t="shared" ca="1" si="3"/>
        <v>3.1490990616660053E-2</v>
      </c>
      <c r="H23" s="133">
        <f t="shared" ca="1" si="4"/>
        <v>-4.2109264817047354E-4</v>
      </c>
    </row>
    <row r="24" spans="1:22" x14ac:dyDescent="0.3">
      <c r="B24" s="129" t="str">
        <f>TableA2Hide!B23</f>
        <v>Medi 19</v>
      </c>
      <c r="C24" s="136"/>
      <c r="D24" s="145">
        <f t="shared" ca="1" si="0"/>
        <v>19.2</v>
      </c>
      <c r="E24" s="145">
        <f t="shared" ca="1" si="1"/>
        <v>22.3</v>
      </c>
      <c r="F24" s="145">
        <f t="shared" ca="1" si="2"/>
        <v>22.2</v>
      </c>
      <c r="G24" s="133">
        <f t="shared" ca="1" si="3"/>
        <v>0.15841685805045413</v>
      </c>
      <c r="H24" s="133">
        <f t="shared" ca="1" si="4"/>
        <v>-2.4222841060769218E-3</v>
      </c>
    </row>
    <row r="25" spans="1:22" x14ac:dyDescent="0.3">
      <c r="B25" s="129" t="str">
        <f>TableA2Hide!B24</f>
        <v>Hyd 19</v>
      </c>
      <c r="C25" s="136"/>
      <c r="D25" s="145">
        <f t="shared" ca="1" si="0"/>
        <v>20.3</v>
      </c>
      <c r="E25" s="145">
        <f t="shared" ca="1" si="1"/>
        <v>20.7</v>
      </c>
      <c r="F25" s="145">
        <f t="shared" ca="1" si="2"/>
        <v>20.5</v>
      </c>
      <c r="G25" s="133">
        <f t="shared" ca="1" si="3"/>
        <v>1.9157895659545288E-2</v>
      </c>
      <c r="H25" s="133">
        <f t="shared" ca="1" si="4"/>
        <v>-5.3428682388443338E-3</v>
      </c>
    </row>
    <row r="26" spans="1:22" x14ac:dyDescent="0.3">
      <c r="B26" s="129" t="str">
        <f>TableA2Hide!B25</f>
        <v>Tach 19</v>
      </c>
      <c r="C26" s="136"/>
      <c r="D26" s="145">
        <f t="shared" ca="1" si="0"/>
        <v>23.2</v>
      </c>
      <c r="E26" s="145">
        <f t="shared" ca="1" si="1"/>
        <v>23.5</v>
      </c>
      <c r="F26" s="145">
        <f t="shared" ca="1" si="2"/>
        <v>23.4</v>
      </c>
      <c r="G26" s="133">
        <f t="shared" ca="1" si="3"/>
        <v>1.3392401829710243E-2</v>
      </c>
      <c r="H26" s="133">
        <f t="shared" ca="1" si="4"/>
        <v>-4.2636850384248914E-3</v>
      </c>
    </row>
    <row r="27" spans="1:22" x14ac:dyDescent="0.3">
      <c r="B27" s="129" t="str">
        <f>TableA2Hide!B26</f>
        <v>Rhag 19</v>
      </c>
      <c r="C27" s="136"/>
      <c r="D27" s="145">
        <f ca="1">VLOOKUP($B27, INDIRECT($V$10), 3, FALSE)</f>
        <v>24.4</v>
      </c>
      <c r="E27" s="145">
        <f t="shared" ca="1" si="1"/>
        <v>24.3</v>
      </c>
      <c r="F27" s="145" t="str">
        <f t="shared" ca="1" si="2"/>
        <v/>
      </c>
      <c r="G27" s="133">
        <f t="shared" ca="1" si="3"/>
        <v>-1.8407601802791218E-3</v>
      </c>
      <c r="H27" s="133" t="str">
        <f t="shared" ca="1" si="4"/>
        <v/>
      </c>
    </row>
    <row r="28" spans="1:22" x14ac:dyDescent="0.3">
      <c r="B28" s="129" t="str">
        <f>TableA2Hide!B27</f>
        <v>Ion 20</v>
      </c>
      <c r="C28" s="136"/>
      <c r="D28" s="145">
        <f ca="1">VLOOKUP($B28, INDIRECT($V$10), 3, FALSE)</f>
        <v>16.2</v>
      </c>
      <c r="E28" s="145" t="str">
        <f t="shared" ca="1" si="1"/>
        <v/>
      </c>
      <c r="F28" s="145" t="str">
        <f t="shared" ca="1" si="2"/>
        <v/>
      </c>
      <c r="G28" s="133" t="str">
        <f t="shared" ca="1" si="3"/>
        <v/>
      </c>
      <c r="H28" s="133" t="str">
        <f t="shared" ca="1" si="4"/>
        <v/>
      </c>
    </row>
    <row r="29" spans="1:22" x14ac:dyDescent="0.3">
      <c r="A29" s="137"/>
      <c r="B29" s="138"/>
      <c r="C29" s="139"/>
      <c r="D29" s="140"/>
      <c r="E29" s="140"/>
      <c r="F29" s="138"/>
      <c r="G29" s="140"/>
      <c r="H29" s="140"/>
    </row>
    <row r="30" spans="1:22" s="2" customFormat="1" ht="13.2" customHeight="1" x14ac:dyDescent="0.25">
      <c r="A30" s="141">
        <v>1</v>
      </c>
      <c r="B30" s="150" t="s">
        <v>248</v>
      </c>
      <c r="C30" s="150"/>
      <c r="D30" s="150"/>
      <c r="E30" s="150"/>
      <c r="F30" s="150"/>
      <c r="G30" s="150"/>
      <c r="H30" s="150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</row>
    <row r="31" spans="1:22" s="2" customFormat="1" ht="30" customHeight="1" x14ac:dyDescent="0.25">
      <c r="B31" s="168" t="s">
        <v>249</v>
      </c>
      <c r="C31" s="168"/>
      <c r="D31" s="168"/>
      <c r="E31" s="168"/>
      <c r="F31" s="168"/>
      <c r="G31" s="168"/>
      <c r="H31" s="168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</row>
    <row r="32" spans="1:22" ht="37.950000000000003" customHeight="1" x14ac:dyDescent="0.3">
      <c r="A32" s="141">
        <f>IF(OR(S9=1, S9=4), TableA2Hide!A31, "")</f>
        <v>2</v>
      </c>
      <c r="B32" s="168" t="s">
        <v>150</v>
      </c>
      <c r="C32" s="168"/>
      <c r="D32" s="168"/>
      <c r="E32" s="168"/>
      <c r="F32" s="168"/>
      <c r="G32" s="168"/>
      <c r="H32" s="168"/>
    </row>
    <row r="33" spans="2:8" x14ac:dyDescent="0.3">
      <c r="B33" s="10" t="s">
        <v>154</v>
      </c>
      <c r="C33" s="10"/>
      <c r="D33" s="10"/>
      <c r="E33" s="10"/>
      <c r="F33" s="10"/>
      <c r="G33" s="10"/>
      <c r="H33" s="10"/>
    </row>
  </sheetData>
  <mergeCells count="5">
    <mergeCell ref="A1:D1"/>
    <mergeCell ref="A2:H2"/>
    <mergeCell ref="A4:C5"/>
    <mergeCell ref="B31:H31"/>
    <mergeCell ref="B32:H32"/>
  </mergeCells>
  <hyperlinks>
    <hyperlink ref="A1" location="ContentsHead" display="ContentsHead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525780</xdr:colOff>
                    <xdr:row>1</xdr:row>
                    <xdr:rowOff>22860</xdr:rowOff>
                  </from>
                  <to>
                    <xdr:col>12</xdr:col>
                    <xdr:colOff>464820</xdr:colOff>
                    <xdr:row>4</xdr:row>
                    <xdr:rowOff>144780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1D1E98B3209D4493493866D5B8328A" ma:contentTypeVersion="10" ma:contentTypeDescription="Create a new document." ma:contentTypeScope="" ma:versionID="cf812b6e207dd4c572054c38867faaa6">
  <xsd:schema xmlns:xsd="http://www.w3.org/2001/XMLSchema" xmlns:xs="http://www.w3.org/2001/XMLSchema" xmlns:p="http://schemas.microsoft.com/office/2006/metadata/properties" xmlns:ns3="fad5256b-9034-4098-a484-2992d39a629e" targetNamespace="http://schemas.microsoft.com/office/2006/metadata/properties" ma:root="true" ma:fieldsID="a8fe968960f1839d17520ac09945b9af" ns3:_="">
    <xsd:import namespace="fad5256b-9034-4098-a484-2992d39a629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d5256b-9034-4098-a484-2992d39a62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2F90E3-1D7F-444A-8DAE-64852CB4C7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d5256b-9034-4098-a484-2992d39a62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D884467-860D-4F95-86AD-67CA1E0038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1CE5E8-2A52-4A2F-AC96-60BAC4D959E1}">
  <ds:schemaRefs>
    <ds:schemaRef ds:uri="http://schemas.microsoft.com/office/2006/metadata/properties"/>
    <ds:schemaRef ds:uri="fad5256b-9034-4098-a484-2992d39a629e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50</vt:i4>
      </vt:variant>
    </vt:vector>
  </HeadingPairs>
  <TitlesOfParts>
    <vt:vector size="63" baseType="lpstr">
      <vt:lpstr>Cynhwysion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Hutchings, Michael (OFM - Communications)</cp:lastModifiedBy>
  <dcterms:created xsi:type="dcterms:W3CDTF">2020-02-19T12:35:00Z</dcterms:created>
  <dcterms:modified xsi:type="dcterms:W3CDTF">2020-02-20T15:39:51Z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0x010100031D1E98B3209D4493493866D5B8328A</vt:lpwstr>
  </property>
</Properties>
</file>