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KoeJ\AppData\Local\Microsoft\Windows\INetCache\Content.Outlook\8NSNQR0F\"/>
    </mc:Choice>
  </mc:AlternateContent>
  <xr:revisionPtr revIDLastSave="0" documentId="8_{4669AE28-41C6-4BCB-A193-6D7C9D48A3F9}" xr6:coauthVersionLast="47" xr6:coauthVersionMax="47" xr10:uidLastSave="{00000000-0000-0000-0000-000000000000}"/>
  <bookViews>
    <workbookView xWindow="-108" yWindow="-108" windowWidth="23256" windowHeight="12576" tabRatio="777" activeTab="14" xr2:uid="{00000000-000D-0000-FFFF-FFFF00000000}"/>
  </bookViews>
  <sheets>
    <sheet name="Cynnwys" sheetId="32" r:id="rId1"/>
    <sheet name="Tabl_1a" sheetId="18" r:id="rId2"/>
    <sheet name="Tabl_1b" sheetId="2" r:id="rId3"/>
    <sheet name="Tabl_1c" sheetId="3" r:id="rId4"/>
    <sheet name="Tabl_2a" sheetId="5" r:id="rId5"/>
    <sheet name="Tabl_2b " sheetId="47" r:id="rId6"/>
    <sheet name="Tabl_2c" sheetId="7" r:id="rId7"/>
    <sheet name="Tabl_3" sheetId="27" r:id="rId8"/>
    <sheet name="Tabl_4a" sheetId="9" r:id="rId9"/>
    <sheet name="Tabl_4b" sheetId="10" r:id="rId10"/>
    <sheet name="Tabl_4c" sheetId="11" r:id="rId11"/>
    <sheet name="Tabl_4d" sheetId="12" r:id="rId12"/>
    <sheet name="Tabl_5" sheetId="14" r:id="rId13"/>
    <sheet name="Tabl_6" sheetId="16" r:id="rId14"/>
    <sheet name="Tabl_7" sheetId="48" r:id="rId15"/>
    <sheet name="Tabl_8" sheetId="34" r:id="rId16"/>
    <sheet name="Tabl_9" sheetId="49" r:id="rId17"/>
    <sheet name="Nodiadau" sheetId="43" r:id="rId18"/>
  </sheets>
  <definedNames>
    <definedName name="__UA2" localSheetId="16">#REF!</definedName>
    <definedName name="__UA2">#REF!</definedName>
    <definedName name="_xlnm._FilterDatabase" localSheetId="17" hidden="1">Nodiadau!$A$2:$B$58</definedName>
    <definedName name="_xlnm._FilterDatabase" localSheetId="5" hidden="1">'Tabl_2b '!$A$3:$C$61</definedName>
    <definedName name="_xlnm._FilterDatabase" localSheetId="14" hidden="1">Tabl_7!$A$3:$C$99</definedName>
    <definedName name="_Order1" hidden="1">255</definedName>
    <definedName name="_Order2" hidden="1">255</definedName>
    <definedName name="_UA2">#REF!</definedName>
    <definedName name="ALLIS">#REF!</definedName>
    <definedName name="ALLJSA">#REF!</definedName>
    <definedName name="AllUA_Val2">#REF!</definedName>
    <definedName name="baseyear">#REF!</definedName>
    <definedName name="Can">#N/A</definedName>
    <definedName name="CCs">#REF!</definedName>
    <definedName name="CENSUS_CALC">#REF!</definedName>
    <definedName name="CENSUS_PRCNT">#REF!</definedName>
    <definedName name="Chwiliwch_a_yw’r_grant_ar_gael_yn_ardal_" localSheetId="5">'Tabl_2b '!$A$20</definedName>
    <definedName name="component" localSheetId="16">#REF!</definedName>
    <definedName name="component">#REF!</definedName>
    <definedName name="COUNTER_UA2" localSheetId="16">#REF!</definedName>
    <definedName name="COUNTER_UA2">#REF!</definedName>
    <definedName name="CRIT_CENSUS" localSheetId="16">#REF!</definedName>
    <definedName name="CRIT_CENSUS">#REF!</definedName>
    <definedName name="CRIT_DFGMAND">#REF!</definedName>
    <definedName name="CRIT_ELIGIBLE">#REF!</definedName>
    <definedName name="CRIT_ELIGIBLE_NOT">#REF!</definedName>
    <definedName name="CRIT_HMO">#REF!</definedName>
    <definedName name="CRIT_HOCASH">#REF!</definedName>
    <definedName name="CRIT_HOMEREP">#REF!</definedName>
    <definedName name="CRIT_INELIGIBLE">#REF!</definedName>
    <definedName name="CRIT_INTENT">#REF!</definedName>
    <definedName name="CRIT_LOCALTAX">#REF!</definedName>
    <definedName name="CRIT_PRECFISH">#REF!</definedName>
    <definedName name="CRIT_RENGRANT">#REF!</definedName>
    <definedName name="CRIT_RENTALL_HA">#REF!</definedName>
    <definedName name="CRIT_RENTALL_PR">#REF!</definedName>
    <definedName name="CRIT_RENTEXP">#REF!</definedName>
    <definedName name="CRIT_RENTREBATE">#REF!</definedName>
    <definedName name="CRIT_SCHOOL">#REF!</definedName>
    <definedName name="CRIT_UNEMP">#REF!</definedName>
    <definedName name="CRIT_UNINTENT">#REF!</definedName>
    <definedName name="Criteria_1">#REF!</definedName>
    <definedName name="data">#REF!</definedName>
    <definedName name="DEPCHILDIS">#REF!</definedName>
    <definedName name="DEPCHILDJSA">#REF!</definedName>
    <definedName name="DETRUNK">#REF!</definedName>
    <definedName name="DETRUNK_EXPBLK">#REF!</definedName>
    <definedName name="EDUCATION">#REF!</definedName>
    <definedName name="EDUCATION_EXPBLK">#REF!</definedName>
    <definedName name="ELIGIBLE">#REF!</definedName>
    <definedName name="ELIGIBLE_CALC">#REF!</definedName>
    <definedName name="ELIGIBLE_NOT">#REF!</definedName>
    <definedName name="ELIGIBLE_NOT_CALC">#REF!</definedName>
    <definedName name="HEADS">#REF!</definedName>
    <definedName name="HEADS_EXPBLK">#REF!</definedName>
    <definedName name="HOCASH">#REF!</definedName>
    <definedName name="HOCASH_CALC">#REF!</definedName>
    <definedName name="HOCASH_EXPBLK">#REF!</definedName>
    <definedName name="HOCASH_PRCNT">#REF!</definedName>
    <definedName name="HOCASH_PROBMAG">#REF!</definedName>
    <definedName name="HOMELESS_CALC">#REF!</definedName>
    <definedName name="HOMELESS_SUMM">#REF!</definedName>
    <definedName name="HOUSBEN_CALC">#REF!</definedName>
    <definedName name="HOUSBEN_EXPBLK">#REF!</definedName>
    <definedName name="HOUSEREN_EXPBLK">#REF!</definedName>
    <definedName name="IBA">#REF!</definedName>
    <definedName name="IndUA_Val2">#REF!</definedName>
    <definedName name="INELIGIBLE">#REF!</definedName>
    <definedName name="INELIGIBLE_CALC">#REF!</definedName>
    <definedName name="INTENT">#REF!</definedName>
    <definedName name="INTENT_CALC">#REF!</definedName>
    <definedName name="LDRG_EXPBLK">#REF!</definedName>
    <definedName name="Limit_Selection1">#REF!</definedName>
    <definedName name="LOCALTAX">#REF!</definedName>
    <definedName name="LOCALTAX_PRCNT">#REF!</definedName>
    <definedName name="NF1data">#REF!</definedName>
    <definedName name="NFDATA3">#REF!</definedName>
    <definedName name="NURS_EXPBLK">#REF!</definedName>
    <definedName name="NURSING">#REF!</definedName>
    <definedName name="output">#REF!</definedName>
    <definedName name="PandPUplift">#REF!</definedName>
    <definedName name="PandPUpliftd">#REF!</definedName>
    <definedName name="Prcnt_Change_1">#REF!</definedName>
    <definedName name="Prcnt_Limit_1">#REF!</definedName>
    <definedName name="PRECFISH">#REF!</definedName>
    <definedName name="PRECFISH_EXPBLK">#REF!</definedName>
    <definedName name="PRECFISH_PRCNT">#REF!</definedName>
    <definedName name="PRESERVED">#REF!</definedName>
    <definedName name="PRESERVED_CALC">#REF!</definedName>
    <definedName name="PRESERVED_EXPBLK">#REF!</definedName>
    <definedName name="Provorfin">#REF!</definedName>
    <definedName name="RENGRANT">#REF!</definedName>
    <definedName name="RENGRANT_EXPBLK">#REF!</definedName>
    <definedName name="RENGRANT_PRCNT">#REF!</definedName>
    <definedName name="RENTALL_HA">#REF!</definedName>
    <definedName name="RENTALL_HA_PRCNT">#REF!</definedName>
    <definedName name="RENTALL_PR">#REF!</definedName>
    <definedName name="RENTALL_PR_PRCNT">#REF!</definedName>
    <definedName name="RENTEXP">#REF!</definedName>
    <definedName name="RENTEXP_EXPBLK">#REF!</definedName>
    <definedName name="RENTEXP_PRCNT">#REF!</definedName>
    <definedName name="RENTREBATE">#REF!</definedName>
    <definedName name="RENTREBATE_PRCNT">#REF!</definedName>
    <definedName name="SCHOOL_PRCNT">#REF!</definedName>
    <definedName name="SENMAIN_EXPBLK">#REF!</definedName>
    <definedName name="SENSPEC_EXPBLK">#REF!</definedName>
    <definedName name="Services">#REF!</definedName>
    <definedName name="settyear2">#REF!</definedName>
    <definedName name="settyear3">#REF!</definedName>
    <definedName name="Transfers">#REF!</definedName>
    <definedName name="TRAVEL">#REF!</definedName>
    <definedName name="TRAVEL_EXPBLK">#REF!</definedName>
    <definedName name="UA">#REF!</definedName>
    <definedName name="UA_Selection2">#REF!</definedName>
    <definedName name="UNDER60IS">#REF!</definedName>
    <definedName name="UNDER60JSA">#REF!</definedName>
    <definedName name="UNINTENT_CALC">#REF!</definedName>
    <definedName name="UNINTENT1">#REF!</definedName>
    <definedName name="UNINTENT2">#REF!</definedName>
    <definedName name="UTTING">#REF!</definedName>
    <definedName name="UTTING_EXPBLK">#REF!</definedName>
    <definedName name="Worksheet_1">#REF!</definedName>
    <definedName name="Worksheet_Selection1">#REF!</definedName>
    <definedName name="Year">#REF!</definedName>
    <definedName name="YearLess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1" i="47" l="1"/>
  <c r="C51" i="47"/>
  <c r="B45" i="47"/>
  <c r="C45" i="47"/>
  <c r="C96" i="48"/>
  <c r="B96" i="48"/>
  <c r="C90" i="48"/>
  <c r="B90" i="48"/>
  <c r="C85" i="48"/>
  <c r="B85" i="48"/>
  <c r="C70" i="48"/>
  <c r="B70" i="48"/>
  <c r="C67" i="48"/>
  <c r="B67" i="48"/>
  <c r="C64" i="48"/>
  <c r="B64" i="48"/>
  <c r="C54" i="48"/>
  <c r="B54" i="48"/>
  <c r="C44" i="48"/>
  <c r="B44" i="48"/>
  <c r="C19" i="48"/>
  <c r="B19" i="48"/>
  <c r="C4" i="48"/>
  <c r="B4" i="48"/>
  <c r="C61" i="47"/>
  <c r="B61" i="47"/>
  <c r="C57" i="47"/>
  <c r="B57" i="47"/>
  <c r="C54" i="47"/>
  <c r="B54" i="47"/>
  <c r="C32" i="47"/>
  <c r="B32" i="47"/>
  <c r="C30" i="47"/>
  <c r="B30" i="47"/>
  <c r="C19" i="47"/>
  <c r="B19" i="47"/>
  <c r="C4" i="47"/>
  <c r="B4" i="47"/>
  <c r="B101" i="48" l="1"/>
  <c r="B102" i="48" s="1"/>
  <c r="C101" i="48"/>
  <c r="C63" i="47"/>
  <c r="B63" i="47"/>
  <c r="B64" i="47" s="1"/>
</calcChain>
</file>

<file path=xl/sharedStrings.xml><?xml version="1.0" encoding="utf-8"?>
<sst xmlns="http://schemas.openxmlformats.org/spreadsheetml/2006/main" count="761" uniqueCount="385">
  <si>
    <t>Gwynedd</t>
  </si>
  <si>
    <t>Conwy</t>
  </si>
  <si>
    <t>Powys</t>
  </si>
  <si>
    <t>Ceredigion</t>
  </si>
  <si>
    <t>Rhondda Cynon Taf</t>
  </si>
  <si>
    <t>Blaenau Gwent</t>
  </si>
  <si>
    <t>Torfaen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</si>
  <si>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</si>
  <si>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</si>
  <si>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</si>
  <si>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</si>
  <si>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</si>
  <si>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</si>
  <si>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</si>
  <si>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</si>
  <si>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</si>
  <si>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</si>
  <si>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</si>
  <si>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</si>
  <si>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</si>
  <si>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</si>
  <si>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</si>
  <si>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</si>
  <si>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Awdurdod Unedol</t>
  </si>
  <si>
    <t>Newid fel canran</t>
  </si>
  <si>
    <t>Rheng</t>
  </si>
  <si>
    <t>Newid</t>
  </si>
  <si>
    <t>Cyfanswm</t>
  </si>
  <si>
    <t>Tabl 2c: Cydrannau Cyllid Cyfalaf Asesiad o Wariant Safonol (SSA), yn ôl Awdurdod Unedol</t>
  </si>
  <si>
    <t xml:space="preserve">Cyfanswm Cyllid Cyfalaf Asesiad of Wariant Safonol </t>
  </si>
  <si>
    <t>Gwasanaethau Ysgolion</t>
  </si>
  <si>
    <t>Addysg - Arall</t>
  </si>
  <si>
    <t>Gwasanaethau Cymdeithasol Personol</t>
  </si>
  <si>
    <t>Ffyrdd a thrafnidiaeth</t>
  </si>
  <si>
    <t>Tân</t>
  </si>
  <si>
    <t>Grant Amddifadedd</t>
  </si>
  <si>
    <t>Cynlluniau Gostyngiadau'r Dreth Gyngor</t>
  </si>
  <si>
    <t>Cyllid Dyledion</t>
  </si>
  <si>
    <t>Asesiad o Wariant Safonol</t>
  </si>
  <si>
    <t>Grant Cynnal Refeniw</t>
  </si>
  <si>
    <t>Cyfraddau annomestig wedi eu hailddosbarthu</t>
  </si>
  <si>
    <t>Gwasanaeth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</si>
  <si>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</si>
  <si>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</si>
  <si>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</si>
  <si>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</si>
  <si>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</si>
  <si>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</si>
  <si>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Addysg oedolion ac addysg barhaus - trafnidiaeth</t>
  </si>
  <si>
    <t>Addysg oedolion ac addysg barhaus</t>
  </si>
  <si>
    <t>Gwasanaethau ieuenctid</t>
  </si>
  <si>
    <t>Gweinyddu addysg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</si>
  <si>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</si>
  <si>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</si>
  <si>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</si>
  <si>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</si>
  <si>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</si>
  <si>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</si>
  <si>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</si>
  <si>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</si>
  <si>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</si>
  <si>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Gwasnaethau Eraill</t>
  </si>
  <si>
    <t>Hamdden</t>
  </si>
  <si>
    <t>Gwaredu sbwriel</t>
  </si>
  <si>
    <t>Casglu sbwriel</t>
  </si>
  <si>
    <t>Gweinyddu cyffredinol</t>
  </si>
  <si>
    <t>Gwasanaethau eraill</t>
  </si>
  <si>
    <t>Glanhau Strydoedd</t>
  </si>
  <si>
    <t>Gwasanaethau Llyfrgell</t>
  </si>
  <si>
    <t>Iechyd yr amgylchedd arall ac iechyd porthladdoedd</t>
  </si>
  <si>
    <t>Gweinyddu’r dreth gyngor</t>
  </si>
  <si>
    <t>Tai nad ydynt yn rhai’r Cyfrif Refeniw Tai</t>
  </si>
  <si>
    <t>Gwasanaethau Diwylliannol</t>
  </si>
  <si>
    <t>Datblygu Economaidd</t>
  </si>
  <si>
    <t>Cynllunio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</si>
  <si>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</si>
  <si>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</si>
  <si>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</si>
  <si>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</si>
  <si>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</si>
  <si>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</si>
  <si>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</si>
  <si>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</si>
  <si>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Y Grant Amddifadedd</t>
  </si>
  <si>
    <t>Cynllun Gostyngiadau’r Dreth Gyngor</t>
  </si>
  <si>
    <t>Ariannu Dyledion</t>
  </si>
  <si>
    <t>Ariannu Asedau</t>
  </si>
  <si>
    <t>Menter Fenthyca Llywodraeth Leol - Gwella Priffyrdd</t>
  </si>
  <si>
    <t>Menter Fenthyca Llywodraeth Leol - Ysgolion yr 21ain ganrif</t>
  </si>
  <si>
    <t>Cyfanswm Asesiad o Wariant Safonol (SSA)</t>
  </si>
  <si>
    <t>Y Rhaglen Rheoli Risgiau Arfordirol</t>
  </si>
  <si>
    <t>Dim cyfrifoldebau newydd</t>
  </si>
  <si>
    <t>100% sylfaen drethu wedi'i addasu</t>
  </si>
  <si>
    <t>Newid Setliad Refeniw Llywodraeth gwirioneddol fel canran</t>
  </si>
  <si>
    <t>Budd-daliadau &amp; CTRS</t>
  </si>
  <si>
    <t>TBC</t>
  </si>
  <si>
    <t>Ffi glwyd</t>
  </si>
  <si>
    <t>Mae'r daflen waith hon yn cynnwys un tabl. Mae rhai celloedd yn cyfeirio at nodiadau sydd ar gael ar y daflen waith nodiadau.</t>
  </si>
  <si>
    <t>Cynllun Allanol Cyfun Terfynol y pen (£) [Nodyn 2]</t>
  </si>
  <si>
    <t>Cyllid cyfalaf ar gyfer y ddyled dybiannol: Ad-dalu</t>
  </si>
  <si>
    <t>Cyllid cyfalaf ar gyfer y ddyled dybiannol: Llog</t>
  </si>
  <si>
    <t xml:space="preserve">Mae rhewi'r cwareli wedi'u troi ymlaen. I ddiffodd rhewi'r cwareli dewiswch y rhuban ‘Gweld’ yna ‘Rhwi'r Cwareli’ yna ‘Dadrewi Cwareli’ neu defnyddiwch [Alt W, F]. </t>
  </si>
  <si>
    <t>2024-25</t>
  </si>
  <si>
    <t>Addysg - Arall (o rain isod)</t>
  </si>
  <si>
    <t>Gwasanaethau Ysgolion (o rain isod)</t>
  </si>
  <si>
    <t>Gwasanaethau cymdeithasol personol (o rain isod)</t>
  </si>
  <si>
    <t>Ffyrdd a Thrafnidiaeth (o rain isod)</t>
  </si>
  <si>
    <t>Asesiad o Wariant Safonol (SSA) ddim yn gyfredol (o rain isod)</t>
  </si>
  <si>
    <t>Cyllid Pontio at yr Economi Gylchol a Cherbydau Allyriadau Isel Iawn</t>
  </si>
  <si>
    <t>Y Grant Cyfalaf Addysg Cyfrwng Cymraeg</t>
  </si>
  <si>
    <t>Grant Llety Gwasgaru Trais yn erbyn Menywod, Cam-drin Domestig a Thrais Rhywiol</t>
  </si>
  <si>
    <t>Trais yn Erbyn Menywod, Cam-drin Domestig a Thrais Rhywiol</t>
  </si>
  <si>
    <t>Tabl 1a: Newid mewn Cyllid Allanol Cyfun (AEF), wedi’i addasu ar gyfer trosglwyddiadau, yn ôl Awdurdod Unedol</t>
  </si>
  <si>
    <t>Tabl 1b: Newid mewn Cyllid Allanol Cyfun (AEF) ynghyd ag ychwanegiad cyllid, heb ei addasu ar gyfer trosglwyddiadau, yn ôl awdurdod unedol</t>
  </si>
  <si>
    <t>Tabl 3: Cyfrifoldebau Newydd, yn ôl Awdurdod Unedol</t>
  </si>
  <si>
    <t>Tabl 4a: Cymhariaeth o gyfanswm Asesiad o Wariant Safonol (SSA), yn ôl Awdurdod Unedol</t>
  </si>
  <si>
    <t>SEREN</t>
  </si>
  <si>
    <t>Y Grant Cynnal Gwasnaethau Bysiau</t>
  </si>
  <si>
    <t>Y Dull Cenedlaethol ar gyfer Eiriolaeth Statudol i Blant a Phobl Ifanc</t>
  </si>
  <si>
    <t>Cydlyniant Cymunedol</t>
  </si>
  <si>
    <t>Enw Portffolio a Grant</t>
  </si>
  <si>
    <t>Tabl 7: Rhestr a symiau amcangyfrifedig o Grantiau ar gyfer gyfan Cymru</t>
  </si>
  <si>
    <t>Tabl 2b: Setliad cyfalaf llywodraeth leol, yn ôl portffolio gweinidogol</t>
  </si>
  <si>
    <t>Arfor 2</t>
  </si>
  <si>
    <t xml:space="preserve">Mae'r daflen waith hon yn cynnwys un tabl. Mae rhai celloedd yn cyfeirio at nodiadau sydd ar gael ar y daflen waith nodiadau.     </t>
  </si>
  <si>
    <t xml:space="preserve">Cyllid Cyfalaf Anghenion Dysgu Ychwanegol </t>
  </si>
  <si>
    <t xml:space="preserve">Rheoli Perygl Llifogydd ac Erydu Arfordirol </t>
  </si>
  <si>
    <t xml:space="preserve">Y Rhaglen Rheoli Risgiau Arfordirol </t>
  </si>
  <si>
    <t xml:space="preserve">Y Gronfa Cyfalaf Cyffredinol </t>
  </si>
  <si>
    <t xml:space="preserve">Grant Cynnal Rhandiroedd </t>
  </si>
  <si>
    <t xml:space="preserve">Cyfanswm portffolios </t>
  </si>
  <si>
    <t>Cymorth Ieuenctid</t>
  </si>
  <si>
    <t xml:space="preserve">Grant Rheoli Gwastraff Cynaliadwy </t>
  </si>
  <si>
    <t>Grant Gweinyddu'r Cynnig Gofal Plant</t>
  </si>
  <si>
    <t>Grant Cymorth Ychwanegol – Cynnig Gofal Plant</t>
  </si>
  <si>
    <t>Byrddau Diogelu – hyfforddiant</t>
  </si>
  <si>
    <t xml:space="preserve">Trefniadau Diogelu wrth Amddifadu o Ryddid </t>
  </si>
  <si>
    <t>Grant Urddas Mislif yn Ysgolion a Chymunedau</t>
  </si>
  <si>
    <t>Trais yn erbyn Menywod, Cam-drin Domestig a Thrais Rhywiol – Grant Refeniw</t>
  </si>
  <si>
    <t>Grantiau penodol [Nodyn 9]</t>
  </si>
  <si>
    <t>Tabl 1a: Newid mewn Cyllid Allanol Cyfun (AEF), wedi’i addasu ar gyfer trosglwyddiadau, yn ôl Awdurdod Unedol (£000)</t>
  </si>
  <si>
    <t>Tabl 1b: Newid mewn Cyllid Allanol Cyfun (AEF) ynghyd ag ychwanegiad cyllid, heb ei addasu ar gyfer trosglwyddiadau, yn ôl awdurdod unedol (£000)</t>
  </si>
  <si>
    <t>Tabl 2c: Cydrannau Cyllid Cyfalaf Asesiad o Wariant Safonol (SSA), yn ôl Awdurdod Unedol (£000)</t>
  </si>
  <si>
    <t>Tabl 3: Cyfrifoldebau Newydd, yn ôl Awdurdod Unedol (£000)</t>
  </si>
  <si>
    <t>Tabl 4b: Cyfansymiau sector yr Asesiadau Gwariant Safonol (SSA), wedi’i addasu ar gyfer trosglwyddiadau, yn ôl Awdurdod Unedol, 2023-24</t>
  </si>
  <si>
    <t>o hwnnw: Grant  Cyfalaf Cyffredinol [Nodyn 2]</t>
  </si>
  <si>
    <t>o hwnnw: Benthyca â chymorth heb ei neilltuo [Nodyn 3]</t>
  </si>
  <si>
    <t>Tabl 4a: Cymhariaeth o gyfanswm Asesiad o Wariant Safonol (SSA), yn ôl Awdurdod Unedol (£000) [Nodyn 2]</t>
  </si>
  <si>
    <t>100% o sail dreth [Nodyn 1]</t>
  </si>
  <si>
    <t>Y Dreth Gyngor [Nodyn 2]</t>
  </si>
  <si>
    <t>Cyllid Allanol Cyfun [Nodyn 3]</t>
  </si>
  <si>
    <t>Cydraddoli ar gyfer adnodd [Nodyn 3]</t>
  </si>
  <si>
    <t>Disgyblion [Nodyn 4]</t>
  </si>
  <si>
    <t>Data prydau ysgol am ddim [Nodyn 5]</t>
  </si>
  <si>
    <t>Poblogaeth [Nodyn 6]</t>
  </si>
  <si>
    <t>Data Eraill [Nodyn 7]</t>
  </si>
  <si>
    <t>Data cyfrif refeniw / alldro [Nodyn 8]</t>
  </si>
  <si>
    <t>Cyllido Asedau a Dyled ac cyfradd cronfa [Nodyn 9]</t>
  </si>
  <si>
    <t>Cyfanswm gwahaniaeth unigol [Nodyn 10]</t>
  </si>
  <si>
    <t>Newid fel canran [Nodyn 11]</t>
  </si>
  <si>
    <t xml:space="preserve"> Gwahaniaeth rhwng canran unigol [Nodyn 12]</t>
  </si>
  <si>
    <t>Mae Cyllid Cyfalaf Cyffredinol wedi'i rannu'n Fenthyciad â Chymorth (USB) a Grant Cyfalaf Cyffredinol (GCG).</t>
  </si>
  <si>
    <t>Nodiadau</t>
  </si>
  <si>
    <t>Rhif nodyn</t>
  </si>
  <si>
    <t>Nodyn testun</t>
  </si>
  <si>
    <t>Tabl 2a i Tabl 2c</t>
  </si>
  <si>
    <t>Tabl 4a i Tabl 4d</t>
  </si>
  <si>
    <t>Tabl 5</t>
  </si>
  <si>
    <t>Tabl 6</t>
  </si>
  <si>
    <t>Tabl 7</t>
  </si>
  <si>
    <t>Tabl 8</t>
  </si>
  <si>
    <t>Dosberthir Grant Cyfalaf Cyffredinol yn gymesur â chyfanswm y Cyllid Cyfalaf Cyffredinol.</t>
  </si>
  <si>
    <t>Mae'r USB yn deillio trwy dynnu'r dyraniadau Grant Cyfalaf Cyffredinol o'r Cyllid Cyfalaf Cyffredinol.</t>
  </si>
  <si>
    <t>Mae'r cyfansymiau sector SSA hyn yn ddarostyngedig i addasiadau a nodir yn Nhabl 6.</t>
  </si>
  <si>
    <t>Swm y grant cynnal refeniw, Cyfraddau Annomestig wedi'u hailddosbarthu ac arian llawr.</t>
  </si>
  <si>
    <t>Addasiadau i'r sylfaen ar gyfer cymariaethau tebyg i debyg</t>
  </si>
  <si>
    <t>Nodyn: Mae'r AEF cyhoeddedig yn destun addasiad i'r sylfaen dreth i'w gwneud yn sail addas ar gyfer cyfrifo'r llawr.</t>
  </si>
  <si>
    <t>Mae hyn yn cynnwys diweddaru'r lefelau treth gyngor, sylfaen dreth gosod trethi, rhyddhad NNDR dewisol a'r ganran codi treth cyngor tybiannol. Bydd y rhai sydd â seiliau treth cymharol uwch yn gweld gostyngiad canran mwy o'r golofn hon, dim ond oherwydd bod y model yn tybio y gallant godi mwy o incwm trwy'r dreth gyngor o'i gymharu ag ardaloedd eraill.</t>
  </si>
  <si>
    <t>Defnyddio cyfartaledd o 3 blynedd o ddata eFSM neu'r disgyblion a ddiogelir dros dro.</t>
  </si>
  <si>
    <t>Hon yw'r drydedd flwyddyn o gael ei halltudio. Mae'r dull hwn i'w weld yn adroddiad Is-grŵp Dosbarthu 2019:: https://gov.wales/sites/default/files/publications/2020-02/paper-24-september-2019.pdf.</t>
  </si>
  <si>
    <t>Mae hyn yn adlewyrchu newid i'r fethodoleg cyfradd pwll a fydd yn cael ei gyflwyno'n raddol dros 4 blynedd.  Gellir dod o hyd i fanylion y newid hwn yn adroddiad is-grŵp dosbarthu 2021.</t>
  </si>
  <si>
    <t>Mae hyn yn dangos effaith ariannol gronnol y newidiadau ynysig a ddangosir yng ngholofnau E i O.</t>
  </si>
  <si>
    <t>Mae hyn yn cymharu'r gwahaniaeth o'r newidiadau ynysig yng ngholofn P, i'r cyllid allanol cyfanredol wedi'i addasu o swm colofnau C a D.</t>
  </si>
  <si>
    <t>Mae'r golofn hon yn cymharu'r gwahaniaeth rhwng y newid canran setliad gwirioneddol a'r newid canrannol ynysig. Bydd hyn yn annhebygol o fod yn sero oherwydd synergedd y newidyn yng ngholofnau E i O yn y setliad gwirioneddol.</t>
  </si>
  <si>
    <t>Cyllid ychwanegol</t>
  </si>
  <si>
    <t>Tabl 1a i Tabl 1c</t>
  </si>
  <si>
    <t xml:space="preserve">Grant Gwella Mynediad  </t>
  </si>
  <si>
    <t xml:space="preserve">Ysgolion Bro - Cyfalaf </t>
  </si>
  <si>
    <t xml:space="preserve">Gofal Plant a’r Blynyddoedd Cynnar </t>
  </si>
  <si>
    <t xml:space="preserve">Gofal Plant a'r Blynyddoedd Cynnar - Grantiau Bach </t>
  </si>
  <si>
    <t xml:space="preserve">Datgarboneiddio Llywodraeth Leol </t>
  </si>
  <si>
    <t xml:space="preserve">CAM 3 Rhaglen Gydweithredu Cymru ar Asedau </t>
  </si>
  <si>
    <t xml:space="preserve">Cronfa Y Pethau Pwysig </t>
  </si>
  <si>
    <t xml:space="preserve">Cyfanswm Iechyd Meddwl a Llesiant (o'r rhain isod) </t>
  </si>
  <si>
    <t xml:space="preserve">Grant Adnewyddu Safleoedd Sipsiwn a Theithwyr  </t>
  </si>
  <si>
    <t xml:space="preserve">      Model Buddsoddi Cydfuddiannol  - Refeniw</t>
  </si>
  <si>
    <t xml:space="preserve">Prisiau Siwrneiau Consesiynol Gorfodol </t>
  </si>
  <si>
    <t xml:space="preserve">Gweithgor Agregau Rhanbarthol y Gogledd </t>
  </si>
  <si>
    <t xml:space="preserve">Y Grant Plant a Chymunedau </t>
  </si>
  <si>
    <t xml:space="preserve">Grant Gweithlu Gofal Cymdeithasol </t>
  </si>
  <si>
    <t>Cronfa Weithredu ar gyfer Camddefnyddio Sylweddau [Nodyn 22]</t>
  </si>
  <si>
    <t xml:space="preserve">Rhaglen y Cymoedd Technoleg  </t>
  </si>
  <si>
    <t xml:space="preserve">Digwyddiadau Cymru </t>
  </si>
  <si>
    <t>Cynllun Argyfwng Bysiau</t>
  </si>
  <si>
    <t xml:space="preserve">Defnyddir y rhyddhad i leihau biliau trethdalwyr yn unig ac mae'n disodli'r incwm y byddai awdurdodau fel arall yn ei gasglu gan drethdalwyr cymwys. </t>
  </si>
  <si>
    <t>Cyfunwyd y grantiau Anghenion Cymhleth a Buvidal â Grant Camddefnyddio Sylweddau</t>
  </si>
  <si>
    <t>Darperir cyllid i'r rhanbarth er mwyn galluogi pob un o'i Awdurdodau Lleol i ddatblygu Cynllun Ynni Ardal Leol</t>
  </si>
  <si>
    <t xml:space="preserve">Pob Grant </t>
  </si>
  <si>
    <t>Pob grant ac eithrio TBC (ar gyfer cymhariaeth gyfatebol) a throsglwyddiadau GCR</t>
  </si>
  <si>
    <r>
      <t xml:space="preserve">Tabl 2b: Setliad cyfalaf llywodraeth leol, yn ôl portffolio gweinidogol (£000) </t>
    </r>
    <r>
      <rPr>
        <b/>
        <sz val="15"/>
        <color indexed="8"/>
        <rFont val="Arial"/>
        <family val="2"/>
      </rPr>
      <t>[Nodyn 4]</t>
    </r>
  </si>
  <si>
    <r>
      <t xml:space="preserve">Tabl 7: Rhestr a symiau amcangyfrifedig o Grantiau ar gyfer gyfan Cymru (£000) </t>
    </r>
    <r>
      <rPr>
        <b/>
        <sz val="15"/>
        <color indexed="8"/>
        <rFont val="Arial"/>
        <family val="2"/>
      </rPr>
      <t>[Nodyn 1]</t>
    </r>
  </si>
  <si>
    <t xml:space="preserve">Teithio â Gostyngiad Ieuenctid (Fy Ngherdyn Teithio) </t>
  </si>
  <si>
    <t>Tabl 1c: Cyllid Allanol Cyfun (AEF), yn ôl Awdurdod Unedol, 2025-26</t>
  </si>
  <si>
    <t>Tabl 2a: Dadansoddiad o'r Cyllid Cyfalaf Cyffredinol (GCF), yn ôl Awdurdod Unedol, 2025-26</t>
  </si>
  <si>
    <t>Tabl 4c: Cyfansymiau sector yr Asesiadau Gwariant Safonol (SSA), yn ôl Awdurdod Unedol, 2025-26</t>
  </si>
  <si>
    <t>Tabl 4d: Asesiadau ar sail Dangosyddion Gwasanaethau (IBAs), yn ôl Awdurdod Unedol, 2025-26</t>
  </si>
  <si>
    <t>Tabl 5: Manylion Prif Gyllid Cynghorau, yn ôl Awdurdod Unedol, 2025-26</t>
  </si>
  <si>
    <t>Tabl 6: Newidiadau i sylfaen Cyllid Allanol Cyfun (AEF) 2025-26, yn ôl Awdurdod Unedol</t>
  </si>
  <si>
    <t>Tabl 8: Mae'r tabl yn ynysu effaith unigol diweddaru rhai elfennau o fformiwla 2024-25 drwy defnyddio data 2025-26</t>
  </si>
  <si>
    <t>Cyllid Allanol Cyfun Terfynol 2024-25 [Nodyn 1]</t>
  </si>
  <si>
    <t>Cynllun Allanol Cyfun cyllid terfynol 2025-26 (£000)</t>
  </si>
  <si>
    <t>Tabl 2a: Dadansoddiad o'r Cyllid Cyfalaf Cyffredinol (GCF), yn ôl Awdurdod Unedol, 2025-26 (£000)</t>
  </si>
  <si>
    <t>Cyllid Cyfalaf Cyffredinol 2025-26 [Nodyn 1]</t>
  </si>
  <si>
    <t>Asesiad o Wariant Safonol Terfynol 2024-25 [Nodyn 1]</t>
  </si>
  <si>
    <t>Tabl 4b: Cyfansymiau sector yr Asesiadau Gwariant Safonol (SSA), wedi’i addasu ar gyfer trosglwyddiadau, yn ôl Awdurdod Unedol, 2024-25 (£000) [Nodyn 2]</t>
  </si>
  <si>
    <t>Tabl 4c: Cyfansymiau sector yr Asesiadau Gwariant Safonol (SSA), yn ôl Awdurdod Unedol, 2025-26 (£000)</t>
  </si>
  <si>
    <t>Tabl 4d: Asesiadau ar sail Dangosyddion Gwasanaethau (IBAs), yn ôl Awdurdod Unedol, 2025-26 (£000)</t>
  </si>
  <si>
    <t>Tabl 5: Manylion Prif Gyllid Cynghorau, yn ôl Awdurdod Unedol, 2025-26 (£000)</t>
  </si>
  <si>
    <t>Tabl 6: Newidiadau i sylfaen Cyllid Allanol Cyfun (AEF) 2025-26, yn ôl Awdurdod Unedol (£000) [Nodyn 1 &amp; 2]</t>
  </si>
  <si>
    <t>Cyllid Allanol Cyfun 2024-25 wedi'i gyhoeddi</t>
  </si>
  <si>
    <t>Cyllid Allanol Cyfun 2024-25 wedi'i addasu gyda'r sylfaen drethu</t>
  </si>
  <si>
    <t>2025-26</t>
  </si>
  <si>
    <t>Tabl 8: Mae'r tabl yn ynysu effaith unigol diweddaru rhai elfennau o fformiwla 2024-25 drwy defnyddio y 2025-26 data.</t>
  </si>
  <si>
    <t>Trosglwyddiadau ar werthoedd 2024-25 [Nodyn 1]</t>
  </si>
  <si>
    <t>Newid Mewn Cyllid (2024-25) [Nodyn 2]</t>
  </si>
  <si>
    <t xml:space="preserve">Yn seiliedig ar amcangyfrifon poblogaeth canol blwyddyn 2023. </t>
  </si>
  <si>
    <t>Dyma effaith ynysig cynyddu cyllid craidd AEF Cymru i lefel 2025-26 (h.y. ac eithrio trosglwyddiadau a thocynnau ychwanegol). Mae'r effaith a ddangosir yn y golofn hon yn dibynnu ar nifer o ffactorau, ond mae'n cael ei yrru'n bennaf gan seiliau treth awdurdodau mewn perthynas â'u SSA. Mae gan y rhai sydd â sylfaen dreth gymharol uwch gyfran lai o'u SSA trwy AEF. Bydd y rhain yn gweld cynnydd canrannol mwy o'r golofn hon, dim ond oherwydd bod eu ffigurau sylfaen cymharol yn llai.</t>
  </si>
  <si>
    <t>Diweddaru data cyfrifiad blynyddol ysgolion lefel disgyblion hyd at 2024, ac eithrio prydau ysgol am ddim.</t>
  </si>
  <si>
    <t xml:space="preserve">Defnyddio amcangyfrifon poblogaeth canol blwyddyn 2023 diweddaraf. </t>
  </si>
  <si>
    <t>Mae'r data alldro refeniw yn defnyddio data diweddaraf 2023-24.</t>
  </si>
  <si>
    <t xml:space="preserve">Cyfanswm Tai a Llywodraeth Leol (o'r rhain isod) </t>
  </si>
  <si>
    <t xml:space="preserve">Lwfans Atgyweiriadau Mawr </t>
  </si>
  <si>
    <t xml:space="preserve">Y Rhaglen Gyfalaf Llety Trosiannol </t>
  </si>
  <si>
    <t xml:space="preserve">Trawsnewid Trefi Arian Cyfalaf </t>
  </si>
  <si>
    <t xml:space="preserve">Cynllun Grant Cartrefi Gwag </t>
  </si>
  <si>
    <t xml:space="preserve">Y Rhaglen Ôl-osod er mwyn Optimeiddio </t>
  </si>
  <si>
    <t xml:space="preserve">Cronfa Tai â Gofal </t>
  </si>
  <si>
    <t>HWYLUSO</t>
  </si>
  <si>
    <t xml:space="preserve">Awdurdod Harbwr Caerdydd </t>
  </si>
  <si>
    <t xml:space="preserve">Cyfarwyddyd Cynllunio Erthygl 4 yn Nwyfor  </t>
  </si>
  <si>
    <t xml:space="preserve">Cyfanswm Addysg ac Addysg Bellach ac Uwch (o'r rhain isod) </t>
  </si>
  <si>
    <t xml:space="preserve">Cymunedau Dysgu Cynaliadwy [Nodyn 5]    </t>
  </si>
  <si>
    <t xml:space="preserve">Cyfanswm Trafnidiaeth a Gogledd Cymru (o'r rhain isod) </t>
  </si>
  <si>
    <t xml:space="preserve">Grantiau Trafnidiaeth Lleol [Nodyn 6] </t>
  </si>
  <si>
    <t xml:space="preserve">Cyfanswm Newid Hinsawdd a Materion Gwledig (o'r rhain isod) </t>
  </si>
  <si>
    <t xml:space="preserve">Cynllun Grantiau Diogelwch Tomenni Glo </t>
  </si>
  <si>
    <t xml:space="preserve">Cynllun Prydlesu Cymru (Cyfalaf) </t>
  </si>
  <si>
    <t>Tirweddau Cynaliadwy, Lleoedd Cynaliadwy (gan gynnwys Rhaglenni Cydweithredol) - Tirweddau Cenedlaethol (AHNE)</t>
  </si>
  <si>
    <t xml:space="preserve">Cronfa Ddatblygu Cynaliadwy </t>
  </si>
  <si>
    <t>Cronfa gymorth i reoli Ansawdd Aer Lleol</t>
  </si>
  <si>
    <t>Cynllun Braenaru' Cynllun Prydlesu y Sector Rhentu Preifat (Cyfalaf)</t>
  </si>
  <si>
    <t xml:space="preserve">Cronfa Aer Glân - Cydymffurfio â thargedau NO2 </t>
  </si>
  <si>
    <t xml:space="preserve">Diogelwch Cronfeydd Dŵr   </t>
  </si>
  <si>
    <t xml:space="preserve">Cyfanswm Iechyd, Gofal Cymdeithasol a Phlant (o'r rhain isod) </t>
  </si>
  <si>
    <t xml:space="preserve">Cronfa Gyfalaf Integreiddio ac Ailgydbwyso Iechyd a Gofal Cymdeithasol  </t>
  </si>
  <si>
    <t xml:space="preserve">Cyfanswm Diwylliant, Sgiliau a Phartneriaeth Gymdeithasol (o'r rhain isod) </t>
  </si>
  <si>
    <t xml:space="preserve">Rhaglen Gyfalaf Diwylliant </t>
  </si>
  <si>
    <t xml:space="preserve">Y Grant Adeiladau Hanesyddol [Nodyn 7] </t>
  </si>
  <si>
    <t xml:space="preserve">Cyfanswm Cyfiawnder Cymdeithasol, y Trefnydd a'r Prif Chwip (o'r rhain isod) </t>
  </si>
  <si>
    <t xml:space="preserve">Cyfanswm Yr Economi, Ynni a Chynllunio (o'r rhain isod) </t>
  </si>
  <si>
    <t xml:space="preserve">Cronfa Weithredu ar gyfer Camddefnyddio Sylweddau </t>
  </si>
  <si>
    <t>Cyfanswm y portffolios, ac eithriad TBC (er mwyn cymhariaeth tebyg am debyg)</t>
  </si>
  <si>
    <t>Cyllid Allanol Cyfun 2024-25 wedi'i addasu</t>
  </si>
  <si>
    <t>Grant Addysg Awdurdodau Lleol - Safonau Ysgolion</t>
  </si>
  <si>
    <t xml:space="preserve">Grant Addysg Awdurdodau Lleol – Ecwiti </t>
  </si>
  <si>
    <r>
      <t xml:space="preserve">Prydau Ysgol am ddim i holl blant Ysgolion Cynradd </t>
    </r>
    <r>
      <rPr>
        <strike/>
        <sz val="12"/>
        <rFont val="Arial"/>
        <family val="2"/>
      </rPr>
      <t xml:space="preserve"> </t>
    </r>
  </si>
  <si>
    <t xml:space="preserve">Grant Addysg Awdurdodau Lleol – Diwygio </t>
  </si>
  <si>
    <t xml:space="preserve">Darpariaeth Chweched Dosbarth Ysgolion Addysg Ôl-16 Awdurdodau Lleol (Cyllid Prif Ffrwd, gan gynnwys Rheoli Newid) [Nodyn 44]  </t>
  </si>
  <si>
    <t xml:space="preserve">Y Grant Hanfodion Ysgol </t>
  </si>
  <si>
    <t xml:space="preserve">Grant Addysg Awdurdodau Lleol - Cymraeg 2050 </t>
  </si>
  <si>
    <t xml:space="preserve">Darpariaeth Dysgu yn y Gymuned i Oedolion [Nodyn 44] </t>
  </si>
  <si>
    <r>
      <t xml:space="preserve">Grant Addysg Awdurdodau Lleol sy'n Seiliedig ar Alw - Lleoliadau Arbenigol Ôl-16  </t>
    </r>
    <r>
      <rPr>
        <strike/>
        <sz val="12"/>
        <rFont val="Arial"/>
        <family val="2"/>
      </rPr>
      <t xml:space="preserve"> </t>
    </r>
  </si>
  <si>
    <t>Ysgolion Cyfrwng Cymraeg</t>
  </si>
  <si>
    <t xml:space="preserve">Cyllid i gefnogi cynigion sy'n ymwneud â dileu elw o ofal Plant sy'n Derbyn Gofal  </t>
  </si>
  <si>
    <t xml:space="preserve">CyllidiI gefnogi cynigion sy'n ymwneud  â diwygiadau radical i ofal Plant sy'n Derbyn Gofal </t>
  </si>
  <si>
    <t>Gwasanaethau Cymorth Mabwysiadu</t>
  </si>
  <si>
    <t xml:space="preserve">Cronfa Newid Plant sy'n Derbyn Gofal - Cefnogi Maethu Cymru  </t>
  </si>
  <si>
    <t xml:space="preserve"> Cronfa Cymunedau Oed Gyfeilgar</t>
  </si>
  <si>
    <t xml:space="preserve">Gweithredu Cynllun Strategol y Gwasanaeth Mabwysiadu Cenedlaethol (NAS) 'AdoptCymru 2025 a thu hwnt' </t>
  </si>
  <si>
    <t xml:space="preserve">Datblygu Brand Cymru Gyfan ar gyfer Maethu Awdurdodau Lleol  </t>
  </si>
  <si>
    <t xml:space="preserve">Cefnogi Diogelu Rhanbarthol gyda datblygu a gweithredu'r Adolygiad Diogelu Unedig Sengl </t>
  </si>
  <si>
    <t xml:space="preserve">Grant Cyfleoedd Chwarae Cymru Gyfan </t>
  </si>
  <si>
    <t xml:space="preserve">Cofrestr Mabwysiadu Cymru </t>
  </si>
  <si>
    <t xml:space="preserve">Gwasanaethau Eiriolaeth a Chymorth i Rieni Cyfoed (PPASS) </t>
  </si>
  <si>
    <t xml:space="preserve">Cynnal Gweithdrefnau Diogelu Cymru </t>
  </si>
  <si>
    <t xml:space="preserve">      Y Grant Cymorth Tai   </t>
  </si>
  <si>
    <t xml:space="preserve">Digartrefedd - Dull Neb Ar Ôl  </t>
  </si>
  <si>
    <t>RSG</t>
  </si>
  <si>
    <t xml:space="preserve">Digartrefedd - Atal Digartrefedd Dewisol  </t>
  </si>
  <si>
    <t xml:space="preserve">Y Grant Tai Fforddiadwy  </t>
  </si>
  <si>
    <t xml:space="preserve">Digartrefedd - Swyddi Strategol  </t>
  </si>
  <si>
    <t>Trawsnewid Refeniw Trefi</t>
  </si>
  <si>
    <t xml:space="preserve">      CAM 3 Rhaglen Gydweithredu Cymru ar Asedau </t>
  </si>
  <si>
    <t xml:space="preserve">Swyddogion Galluogi Tai Gwledig  </t>
  </si>
  <si>
    <t xml:space="preserve">      Diddymu tollau'r Pont Cleddau (A477) </t>
  </si>
  <si>
    <t xml:space="preserve">Grantiau Trafnidiaeth Lleol  </t>
  </si>
  <si>
    <t xml:space="preserve">Cyfanswm Cyllid a'r Gymraeg (o'r rhain isod) </t>
  </si>
  <si>
    <t xml:space="preserve">      Rhyddhad Ardrethi Manwerthu, Hamdden a Lletygarwch [Nodyn 21]</t>
  </si>
  <si>
    <t xml:space="preserve">      Hybu a Hyrwyddo Defnydd y Gymraeg </t>
  </si>
  <si>
    <t xml:space="preserve">Cynllun Prydlesu Cymru (Refeniw) </t>
  </si>
  <si>
    <t xml:space="preserve">Gorfodi'r prosiect Trwyddedu Anifeiliaid Cymru </t>
  </si>
  <si>
    <t xml:space="preserve">Cynllun Grantiau Diogelwch Tomenni Glo   </t>
  </si>
  <si>
    <t xml:space="preserve">Cronfa gymorth i reoli Ansawdd Aer Lleol </t>
  </si>
  <si>
    <t xml:space="preserve">   Refeniw Cadarn - Tirweddau Cenedlaethol (AHNE) </t>
  </si>
  <si>
    <t>Cronfa Aer Glân - Cydymffurfio â thargedau NO2</t>
  </si>
  <si>
    <t xml:space="preserve">Cynllun Braenaru' Cynllun Prydlesu y Sector Rhentu Preifat (Refeniw) </t>
  </si>
  <si>
    <t xml:space="preserve">Cynllun Cyflawni Partneriaethau Iechyd a Lles Anifeiliaid Allau  </t>
  </si>
  <si>
    <t xml:space="preserve">Gweithgor Agregau Rhanbarthol y De  </t>
  </si>
  <si>
    <t xml:space="preserve">Adroddiad Monitro Cynllunio Gwastraff – y Gogledd a'r De-ddwyrain </t>
  </si>
  <si>
    <t xml:space="preserve">Adroddiad Monitro Cynllunio Gwastraff -y De-orllewin </t>
  </si>
  <si>
    <t xml:space="preserve">Cymunedau am Waith+  </t>
  </si>
  <si>
    <t xml:space="preserve">Grant Refeniw Diwylliant </t>
  </si>
  <si>
    <t xml:space="preserve">Grantiau Gwasanaeth Arbenigol  </t>
  </si>
  <si>
    <t>Grant Cymorth Tanwydd y Gaeaf i Sipsiwn, Roma a Theithwyr</t>
  </si>
  <si>
    <t xml:space="preserve">Cynllunio Ynni Ardal Leol - Cymorth Adnoddau (Canolbarth Cymru, Gogledd Cymru a De-orllewin Cymru)  [Nodyn 39]  </t>
  </si>
  <si>
    <t>Tâl Athrawon</t>
  </si>
  <si>
    <t>Pensiynau Athrawon</t>
  </si>
  <si>
    <t>Gwasanaeth Tân</t>
  </si>
  <si>
    <t>Pensiynau Tân</t>
  </si>
  <si>
    <t>Tâl Tân</t>
  </si>
  <si>
    <t>Cyflawni gwaith atal llifogydd</t>
  </si>
  <si>
    <t>Claddedigaethau Plant</t>
  </si>
  <si>
    <t>Ni adawodd neb allan</t>
  </si>
  <si>
    <t>Atal Digartrefedd Dewisol</t>
  </si>
  <si>
    <t>Cydlynu Strategol</t>
  </si>
  <si>
    <t>Trosglwyddiadau i mewn/allan: Rhaglen Rheoli Risg Arfordirol</t>
  </si>
  <si>
    <t>Mae'r AEF a gyhoeddwyd ar gyfer Cyllid Allanol Agregau terfynol 2025-26 yn ddarostyngedig i nifer o addasiadau a nodir yn Nhabl 6.</t>
  </si>
  <si>
    <t>Mae'r grantiau'n cynnwys y Gronfa Teithio Llesol, y Gronfa Llwybrau Diogel mewn Cymunedau, y Gronfa Trafnidiaeth Leol, y Gronfa Ffyrdd Cydnerth, y Gronfa Diogelwch Ffyrdd gan gynnwys 20mya, a'r Gronfa Trawsnewid Cerbydau Allyriadau Isel Iawn.</t>
  </si>
  <si>
    <t>Mae'r wybodaeth a ddangosir uchod yn manylu ar gyfanswm pob grant.  Rhai grantiau 2025-26 asesiad gwariant safonol fel yn Adroddiad Cyllid LG heb ei addasu ar gyfer newidiadau sylfaenol</t>
  </si>
  <si>
    <t xml:space="preserve">Mae'r wybodaeth a welir uchod yn dangos cyfanswm pob grant. Efallai bydd rhai grantiau yn cael eu rhannu rhwng awdurdodau lleol a chyrff eraill. Mae'n bwysig nodi mai dangosol yn unig yw'r symiau ar gyfer y dyfodol ar hyn o bryd a'u bod yn debygol o newid. Mater i'r maes polisi perthnasol yw rhoi gwybod yn ffurfiol am ddyraniadau grant.
</t>
  </si>
  <si>
    <t xml:space="preserve">Nid yw'r ffigur ond yn ymdrin â'r cyfnod rhwng mis Ebrill a mis Gorffennaf 2024. Ers 1 Awst 2024, mae grantiau gan gynnwys Adfer a Chynnydd Dysgwyr wedi'u trosglwyddo i Medr. </t>
  </si>
  <si>
    <t>Mae hyn yn ymwneud â chyllid ad-hoc arall a ddarperir yn ystod y flwyddyn ar gyfer gweithgarwch penodol, er enghraifft, Cymhwyster Proffesiynol Cenedlaethol ar gyfer Prifathrawiaeth ac adeiladu gallu addysg cyfrwng Cymraeg.</t>
  </si>
  <si>
    <t>Mae hyn yn cynnwys cyllid ar gyfer trosglwyddiadau ar werthoedd 2024-25</t>
  </si>
  <si>
    <t>Mae hyn yn cynnwys diweddaru'r dangosyddion data sy'n weddill nad ydynt wedi'u cynnwys yn unrhyw un o'r colofnau eraill megis: data goleuadau stryd, ardal tir, llongau a llawer o rai eraill. Mae hyn yn cynnwys y data iba nad yw'n HRA wedi'i ddiweddaru.</t>
  </si>
  <si>
    <t>Trosglwyddiadau i mewn/allan: Gweithredu'r Fframwaith Perfformiad a Gwella</t>
  </si>
  <si>
    <t>Trosglwyddiadau i mewn/allan: Neb Heb Help</t>
  </si>
  <si>
    <t>Trosglwyddiadau i mewn/allan: Cyllid Atal Digartrefedd yn ôl Disgresiwn</t>
  </si>
  <si>
    <t>Trosglwyddiadau i mewn/allan: Cydgysylltydd Strategol</t>
  </si>
  <si>
    <t>Trosglwyddiadau i mewn/allan: Tâl Athrawon</t>
  </si>
  <si>
    <t>Trosglwyddiadau i mewn/allan: Pensiynau Athrawon</t>
  </si>
  <si>
    <t>Trosglwyddiadau i mewn/allan: Tâl Tân</t>
  </si>
  <si>
    <t>Trosglwyddiadau i mewn/allan: Pensiynau Tân</t>
  </si>
  <si>
    <t>Trosglwyddiadau i mewn/allan: Cyflog NJC</t>
  </si>
  <si>
    <t xml:space="preserve">Ardrethi a ddargedwir </t>
  </si>
  <si>
    <t xml:space="preserve">Tabl 9: Ardrethi a ddargedwir </t>
  </si>
  <si>
    <t>Tabl 9: Cyfraddau Wrth Gefn,  Ardrethi a ddargedwir (£000)</t>
  </si>
  <si>
    <t>Setliad Refeniw Terfynol Llywodraeth Leol Cymru 2025-2026</t>
  </si>
  <si>
    <t>Cyllid Allanol Cyfun Terfynol 2025-26</t>
  </si>
  <si>
    <t>Asesiad o Wariant Safonol Terfynol 2025-26</t>
  </si>
  <si>
    <t>Defnyddio cyfwerth Band D 2025-26 o ffurflenni CT1 a hysbyswyd gan 16/01/2025</t>
  </si>
  <si>
    <t>100% o drethi wedi'i luosi gan dreth gyngor ar wariant safonol (£1,726.10).</t>
  </si>
  <si>
    <t>Grant Tai Cymdeithasol</t>
  </si>
  <si>
    <t xml:space="preserve">Grant gwella diogelwch tân adeiladau tai cymdeithasol  </t>
  </si>
  <si>
    <t xml:space="preserve">      Grant Atgyweirio a Chynnal a Chadw Cyfalaf</t>
  </si>
  <si>
    <t xml:space="preserve">Rhaglen Fuddsoddi mewn TGCh Ysgolion  </t>
  </si>
  <si>
    <t xml:space="preserve">Prydau Ysgol Am Ddim Gynradd Cynhwysol </t>
  </si>
  <si>
    <t xml:space="preserve">      Datgarboneiddio Ysgolion </t>
  </si>
  <si>
    <t xml:space="preserve">      Bargeinion Dinesig a Thwf </t>
  </si>
  <si>
    <r>
      <rPr>
        <sz val="12"/>
        <rFont val="Arial"/>
        <family val="2"/>
      </rPr>
      <t>Arfor 2</t>
    </r>
    <r>
      <rPr>
        <sz val="12"/>
        <color theme="1"/>
        <rFont val="Arial"/>
        <family val="2"/>
      </rPr>
      <t xml:space="preserve">   </t>
    </r>
    <r>
      <rPr>
        <b/>
        <sz val="12"/>
        <color rgb="FF00B0F0"/>
        <rFont val="Arial"/>
        <family val="2"/>
      </rPr>
      <t xml:space="preserve"> </t>
    </r>
  </si>
  <si>
    <t xml:space="preserve">     Rhaglen y Cymoedd Technoleg  </t>
  </si>
  <si>
    <t xml:space="preserve">      Grant Addysg Awdurdodau Lleol sy'n Seiliedig ar Alw - Cyllid Arall [Nodyn 45] </t>
  </si>
  <si>
    <t>Cyllid ar gyfer Cadeiryddion ac Adolygwyr ADUS</t>
  </si>
  <si>
    <r>
      <t xml:space="preserve">     </t>
    </r>
    <r>
      <rPr>
        <b/>
        <sz val="12"/>
        <color rgb="FF0000FF"/>
        <rFont val="Arial"/>
        <family val="2"/>
      </rPr>
      <t xml:space="preserve"> </t>
    </r>
    <r>
      <rPr>
        <sz val="12"/>
        <rFont val="Arial"/>
        <family val="2"/>
      </rPr>
      <t>Grant Cyflawni Cynllun Dysgu a Datblygu Adolygiad Diogelu Unedig Sengl</t>
    </r>
    <r>
      <rPr>
        <b/>
        <sz val="12"/>
        <color rgb="FF0000FF"/>
        <rFont val="Arial"/>
        <family val="2"/>
      </rPr>
      <t xml:space="preserve"> </t>
    </r>
    <r>
      <rPr>
        <sz val="12"/>
        <color theme="1"/>
        <rFont val="Arial"/>
        <family val="2"/>
      </rPr>
      <t xml:space="preserve">  </t>
    </r>
    <r>
      <rPr>
        <b/>
        <sz val="12"/>
        <color rgb="FF00B0F0"/>
        <rFont val="Arial"/>
        <family val="2"/>
      </rPr>
      <t xml:space="preserve">  </t>
    </r>
  </si>
  <si>
    <r>
      <rPr>
        <sz val="12"/>
        <rFont val="Arial"/>
        <family val="2"/>
      </rPr>
      <t xml:space="preserve">Swyddog Data i gynorthwyo'r PfG Dileu Elw </t>
    </r>
    <r>
      <rPr>
        <b/>
        <sz val="12"/>
        <color rgb="FF0000FF"/>
        <rFont val="Arial"/>
        <family val="2"/>
      </rPr>
      <t xml:space="preserve"> </t>
    </r>
    <r>
      <rPr>
        <sz val="12"/>
        <color theme="1"/>
        <rFont val="Arial"/>
        <family val="2"/>
      </rPr>
      <t xml:space="preserve"> </t>
    </r>
  </si>
  <si>
    <t xml:space="preserve">      Cyllid ar gyfer Adolygiadau Lladdiadau ag Arfau Ymosodol</t>
  </si>
  <si>
    <t xml:space="preserve">      Cronfa Gwella Perfformiad</t>
  </si>
  <si>
    <t xml:space="preserve">Grant Diwrnod Lluoedd Arfog   </t>
  </si>
  <si>
    <t xml:space="preserve">     Swyddogion Cyswllt Rhanbarthol y Lluoedd Arfog  </t>
  </si>
  <si>
    <t xml:space="preserve">      Grant Sgiliau Creadigol  renamed </t>
  </si>
  <si>
    <t xml:space="preserve">Mae'r grant Carbon Sero Net wedi'i gynnwys yn y grant Cymunedau Dysgu Cynaliadwy, a ariennir yn gyfan gwbl gan Lywodraeth Cymru. Mae cyllid ychwanegol ar gyfer yr Her Ysgolion Cynaliadwy hefyd yn arwain y ffordd o ran datblygu enghreifftiau o gynaliadwyedd yn y seilwaith addysg. </t>
  </si>
  <si>
    <t xml:space="preserve">Deddf Grantiau Adeiladau Hanesyddol 1953, Deddf Grantiau Adeiladau Hanesyddol 1990, Grantiau Henebion, Grantiau ar gyfer Perchnogion a Chytunbebau Rheoli, a Grantiau ar gyfer Cofebau Rhyfel. </t>
  </si>
  <si>
    <t xml:space="preserve">      Grant Cyfleoedd Chwarae Cymru Gyfan </t>
  </si>
  <si>
    <t xml:space="preserve">    Cronfa Cyfleusterau Cyhoeddus Canolbarth Cymru</t>
  </si>
  <si>
    <t xml:space="preserve">      Grant Trawsnewid Llwybrau Gofal</t>
  </si>
  <si>
    <r>
      <t xml:space="preserve">       </t>
    </r>
    <r>
      <rPr>
        <sz val="12"/>
        <color rgb="FF000000"/>
        <rFont val="Arial"/>
        <family val="2"/>
      </rPr>
      <t>Menter Benthyca Llywodraeth Leol Rheoli Priffyrdd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</si>
</sst>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9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_-* #,##0_-;\-* #,##0_-;_-* &quot;-&quot;??_-;_-@_-"/>
    <numFmt numFmtId="167" formatCode="#,##0.0,"/>
    <numFmt numFmtId="168" formatCode="#,##0.00,"/>
    <numFmt numFmtId="169" formatCode="&quot;£&quot;* #,##0;[Red]\-&quot;£&quot;* #,##0;;@"/>
    <numFmt numFmtId="170" formatCode="##0.0,"/>
    <numFmt numFmtId="171" formatCode="0000"/>
    <numFmt numFmtId="172" formatCode="#,##0,_);\(#,##0,\)"/>
    <numFmt numFmtId="173" formatCode="0_);\(0\)"/>
    <numFmt numFmtId="174" formatCode="#,##0;[Red]\-#,##0;;@"/>
    <numFmt numFmtId="175" formatCode="#,##0.0;[Red]\-#,##0.0;;@"/>
    <numFmt numFmtId="176" formatCode="[&gt;0.1]0.0%&quot;Verify&quot;;[Red][&lt;-0.1]\(0.0%\)&quot;Verify&quot;;0.0%"/>
    <numFmt numFmtId="177" formatCode="[&gt;0.2]0.0%&quot;Verify&quot;;[Red][&lt;-0.2]\(0.0%\)&quot;Verify&quot;;0.0%"/>
    <numFmt numFmtId="178" formatCode="[&gt;250]&quot;N/A&quot;;0;0"/>
    <numFmt numFmtId="179" formatCode="[&gt;250]&quot;N/A&quot;;\-0;_-0"/>
    <numFmt numFmtId="180" formatCode="#,##0.00000"/>
    <numFmt numFmtId="181" formatCode="_-* #,##0.0000000_-;\-* #,##0.0000000_-;_-* &quot;-&quot;??_-;_-@_-"/>
    <numFmt numFmtId="182" formatCode="_-* #,##0.000000000_-;\-* #,##0.000000000_-;_-* &quot;-&quot;??_-;_-@_-"/>
    <numFmt numFmtId="183" formatCode="0.0000000%"/>
    <numFmt numFmtId="184" formatCode="#,##0.00000,"/>
    <numFmt numFmtId="185" formatCode="_-* #,##0.00000000_-;\-* #,##0.00000000_-;_-* &quot;-&quot;??_-;_-@_-"/>
    <numFmt numFmtId="186" formatCode="0.0000000"/>
    <numFmt numFmtId="187" formatCode="#,##0.0000000000000000000,"/>
    <numFmt numFmtId="188" formatCode="#,##0.00000000000000,"/>
    <numFmt numFmtId="189" formatCode="_-* #,##0.00000000000_-;\-* #,##0.00000000000_-;_-* &quot;-&quot;??_-;_-@_-"/>
    <numFmt numFmtId="190" formatCode="0.000"/>
  </numFmts>
  <fonts count="45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i/>
      <u/>
      <sz val="9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b/>
      <sz val="15"/>
      <color indexed="8"/>
      <name val="Arial"/>
      <family val="2"/>
    </font>
    <font>
      <b/>
      <sz val="14"/>
      <color rgb="FFFF0000"/>
      <name val="Arial"/>
      <family val="2"/>
    </font>
    <font>
      <b/>
      <i/>
      <sz val="12"/>
      <name val="Arial"/>
      <family val="2"/>
    </font>
    <font>
      <sz val="14"/>
      <name val="Arial"/>
      <family val="2"/>
    </font>
    <font>
      <sz val="12"/>
      <color rgb="FF00B050"/>
      <name val="Arial"/>
      <family val="2"/>
    </font>
    <font>
      <b/>
      <sz val="12"/>
      <color rgb="FF00B0F0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u/>
      <sz val="12"/>
      <color theme="1"/>
      <name val="Arial"/>
      <family val="2"/>
    </font>
    <font>
      <b/>
      <sz val="14"/>
      <color rgb="FF00B0F0"/>
      <name val="Arial"/>
      <family val="2"/>
    </font>
    <font>
      <strike/>
      <sz val="12"/>
      <name val="Arial"/>
      <family val="2"/>
    </font>
    <font>
      <u/>
      <sz val="12"/>
      <name val="Arial"/>
      <family val="2"/>
    </font>
    <font>
      <b/>
      <sz val="12"/>
      <color rgb="FF0000FF"/>
      <name val="Arial"/>
      <family val="2"/>
    </font>
    <font>
      <sz val="12"/>
      <color rgb="FF000000"/>
      <name val="Arial"/>
      <family val="2"/>
    </font>
    <font>
      <sz val="11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71">
    <xf numFmtId="0" fontId="0" fillId="0" borderId="0"/>
    <xf numFmtId="169" fontId="11" fillId="0" borderId="1" applyFont="0" applyFill="0" applyBorder="0" applyAlignment="0">
      <alignment horizontal="right"/>
    </xf>
    <xf numFmtId="170" fontId="17" fillId="0" borderId="0" applyFill="0" applyBorder="0"/>
    <xf numFmtId="171" fontId="7" fillId="2" borderId="2">
      <alignment horizontal="right" vertical="top"/>
    </xf>
    <xf numFmtId="0" fontId="7" fillId="2" borderId="2">
      <alignment horizontal="left" indent="5"/>
    </xf>
    <xf numFmtId="3" fontId="7" fillId="2" borderId="2">
      <alignment horizontal="right"/>
    </xf>
    <xf numFmtId="171" fontId="7" fillId="2" borderId="3" applyNumberFormat="0">
      <alignment horizontal="right" vertical="top"/>
    </xf>
    <xf numFmtId="0" fontId="7" fillId="2" borderId="3">
      <alignment horizontal="left" indent="3"/>
    </xf>
    <xf numFmtId="3" fontId="7" fillId="2" borderId="3">
      <alignment horizontal="right"/>
    </xf>
    <xf numFmtId="171" fontId="8" fillId="2" borderId="3" applyNumberFormat="0">
      <alignment horizontal="right" vertical="top"/>
    </xf>
    <xf numFmtId="0" fontId="8" fillId="2" borderId="3">
      <alignment horizontal="left" indent="1"/>
    </xf>
    <xf numFmtId="3" fontId="8" fillId="2" borderId="3">
      <alignment horizontal="right"/>
    </xf>
    <xf numFmtId="0" fontId="7" fillId="2" borderId="4" applyFont="0" applyFill="0" applyAlignment="0"/>
    <xf numFmtId="0" fontId="8" fillId="2" borderId="3">
      <alignment horizontal="right" vertical="top"/>
    </xf>
    <xf numFmtId="0" fontId="8" fillId="2" borderId="3">
      <alignment horizontal="left" indent="2"/>
    </xf>
    <xf numFmtId="3" fontId="8" fillId="2" borderId="3">
      <alignment horizontal="right"/>
    </xf>
    <xf numFmtId="0" fontId="7" fillId="3" borderId="0">
      <protection locked="0"/>
    </xf>
    <xf numFmtId="171" fontId="7" fillId="2" borderId="3" applyNumberFormat="0">
      <alignment horizontal="right" vertical="top"/>
    </xf>
    <xf numFmtId="0" fontId="7" fillId="2" borderId="3">
      <alignment horizontal="left" indent="3"/>
    </xf>
    <xf numFmtId="3" fontId="7" fillId="2" borderId="3">
      <alignment horizontal="right"/>
    </xf>
    <xf numFmtId="0" fontId="7" fillId="4" borderId="5">
      <alignment horizontal="center" vertical="center"/>
      <protection locked="0"/>
    </xf>
    <xf numFmtId="43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8" fillId="0" borderId="0"/>
    <xf numFmtId="0" fontId="7" fillId="5" borderId="0">
      <protection locked="0"/>
    </xf>
    <xf numFmtId="0" fontId="8" fillId="4" borderId="0">
      <alignment vertical="center"/>
      <protection locked="0"/>
    </xf>
    <xf numFmtId="0" fontId="8" fillId="0" borderId="0">
      <protection locked="0"/>
    </xf>
    <xf numFmtId="37" fontId="12" fillId="6" borderId="0"/>
    <xf numFmtId="172" fontId="12" fillId="6" borderId="0"/>
    <xf numFmtId="167" fontId="12" fillId="6" borderId="0"/>
    <xf numFmtId="0" fontId="9" fillId="0" borderId="0">
      <protection locked="0"/>
    </xf>
    <xf numFmtId="0" fontId="24" fillId="0" borderId="12" applyNumberFormat="0" applyFill="0" applyBorder="0" applyAlignment="0" applyProtection="0"/>
    <xf numFmtId="0" fontId="8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173" fontId="7" fillId="0" borderId="0" applyFont="0" applyFill="0" applyBorder="0" applyAlignment="0" applyProtection="0"/>
    <xf numFmtId="0" fontId="11" fillId="0" borderId="0"/>
    <xf numFmtId="0" fontId="13" fillId="0" borderId="0"/>
    <xf numFmtId="0" fontId="11" fillId="0" borderId="0"/>
    <xf numFmtId="0" fontId="27" fillId="0" borderId="0"/>
    <xf numFmtId="0" fontId="18" fillId="0" borderId="0"/>
    <xf numFmtId="0" fontId="7" fillId="0" borderId="0"/>
    <xf numFmtId="174" fontId="7" fillId="0" borderId="6" applyFont="0" applyFill="0" applyBorder="0" applyAlignment="0"/>
    <xf numFmtId="175" fontId="7" fillId="0" borderId="6" applyFont="0" applyFill="0" applyBorder="0" applyAlignment="0"/>
    <xf numFmtId="175" fontId="7" fillId="0" borderId="6" applyFont="0" applyFill="0" applyBorder="0" applyAlignment="0"/>
    <xf numFmtId="174" fontId="7" fillId="0" borderId="6" applyFont="0" applyFill="0" applyBorder="0" applyAlignment="0"/>
    <xf numFmtId="176" fontId="11" fillId="0" borderId="0" applyAlignment="0"/>
    <xf numFmtId="177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" fillId="0" borderId="0">
      <alignment textRotation="90"/>
    </xf>
    <xf numFmtId="0" fontId="7" fillId="4" borderId="7">
      <alignment vertical="center"/>
      <protection locked="0"/>
    </xf>
    <xf numFmtId="0" fontId="7" fillId="0" borderId="0"/>
    <xf numFmtId="0" fontId="12" fillId="0" borderId="0"/>
    <xf numFmtId="0" fontId="7" fillId="3" borderId="0">
      <protection locked="0"/>
    </xf>
    <xf numFmtId="170" fontId="17" fillId="0" borderId="0" applyFont="0" applyFill="0" applyBorder="0"/>
    <xf numFmtId="166" fontId="20" fillId="0" borderId="0"/>
    <xf numFmtId="166" fontId="21" fillId="0" borderId="0" applyNumberFormat="0" applyFill="0" applyBorder="0" applyAlignment="0"/>
    <xf numFmtId="0" fontId="8" fillId="0" borderId="0"/>
    <xf numFmtId="178" fontId="15" fillId="0" borderId="0" applyFont="0" applyFill="0" applyBorder="0" applyAlignment="0" applyProtection="0">
      <alignment horizontal="right"/>
    </xf>
    <xf numFmtId="179" fontId="15" fillId="0" borderId="0" applyFont="0" applyFill="0" applyBorder="0" applyAlignment="0" applyProtection="0">
      <alignment horizontal="right"/>
    </xf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7" fillId="0" borderId="0"/>
    <xf numFmtId="9" fontId="7" fillId="0" borderId="0" applyFont="0" applyFill="0" applyBorder="0" applyAlignment="0" applyProtection="0"/>
  </cellStyleXfs>
  <cellXfs count="428">
    <xf numFmtId="0" fontId="0" fillId="0" borderId="0" xfId="0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7" borderId="0" xfId="0" applyFont="1" applyFill="1"/>
    <xf numFmtId="0" fontId="11" fillId="0" borderId="0" xfId="0" applyFont="1"/>
    <xf numFmtId="180" fontId="7" fillId="0" borderId="0" xfId="0" applyNumberFormat="1" applyFont="1"/>
    <xf numFmtId="0" fontId="6" fillId="7" borderId="0" xfId="0" applyFont="1" applyFill="1"/>
    <xf numFmtId="0" fontId="11" fillId="7" borderId="0" xfId="0" applyFont="1" applyFill="1"/>
    <xf numFmtId="0" fontId="7" fillId="7" borderId="0" xfId="0" applyFont="1" applyFill="1" applyAlignment="1">
      <alignment horizontal="center"/>
    </xf>
    <xf numFmtId="165" fontId="11" fillId="7" borderId="0" xfId="0" applyNumberFormat="1" applyFont="1" applyFill="1"/>
    <xf numFmtId="182" fontId="7" fillId="7" borderId="0" xfId="21" applyNumberFormat="1" applyFont="1" applyFill="1" applyAlignment="1">
      <alignment wrapText="1"/>
    </xf>
    <xf numFmtId="166" fontId="7" fillId="7" borderId="0" xfId="21" applyNumberFormat="1" applyFont="1" applyFill="1" applyAlignment="1">
      <alignment wrapText="1"/>
    </xf>
    <xf numFmtId="183" fontId="7" fillId="7" borderId="0" xfId="51" applyNumberFormat="1" applyFont="1" applyFill="1" applyAlignment="1">
      <alignment wrapText="1"/>
    </xf>
    <xf numFmtId="0" fontId="24" fillId="0" borderId="0" xfId="33" applyFill="1" applyBorder="1" applyAlignment="1" applyProtection="1">
      <protection locked="0"/>
    </xf>
    <xf numFmtId="166" fontId="11" fillId="0" borderId="0" xfId="0" applyNumberFormat="1" applyFont="1"/>
    <xf numFmtId="0" fontId="6" fillId="0" borderId="0" xfId="0" applyFont="1"/>
    <xf numFmtId="0" fontId="24" fillId="0" borderId="0" xfId="33" applyBorder="1" applyAlignment="1">
      <alignment vertical="top"/>
    </xf>
    <xf numFmtId="0" fontId="12" fillId="7" borderId="0" xfId="0" applyFont="1" applyFill="1"/>
    <xf numFmtId="10" fontId="7" fillId="7" borderId="0" xfId="51" applyNumberFormat="1" applyFont="1" applyFill="1" applyAlignment="1">
      <alignment wrapText="1"/>
    </xf>
    <xf numFmtId="164" fontId="7" fillId="7" borderId="0" xfId="51" applyNumberFormat="1" applyFont="1" applyFill="1" applyAlignment="1">
      <alignment wrapText="1"/>
    </xf>
    <xf numFmtId="0" fontId="5" fillId="0" borderId="0" xfId="0" applyFont="1"/>
    <xf numFmtId="0" fontId="5" fillId="0" borderId="0" xfId="33" applyFont="1" applyFill="1" applyBorder="1" applyAlignment="1" applyProtection="1">
      <alignment vertical="top"/>
      <protection locked="0"/>
    </xf>
    <xf numFmtId="165" fontId="7" fillId="7" borderId="0" xfId="0" applyNumberFormat="1" applyFont="1" applyFill="1"/>
    <xf numFmtId="0" fontId="8" fillId="7" borderId="0" xfId="0" applyFont="1" applyFill="1" applyAlignment="1">
      <alignment horizontal="center" wrapText="1"/>
    </xf>
    <xf numFmtId="167" fontId="7" fillId="7" borderId="0" xfId="0" applyNumberFormat="1" applyFont="1" applyFill="1"/>
    <xf numFmtId="165" fontId="8" fillId="7" borderId="13" xfId="0" applyNumberFormat="1" applyFont="1" applyFill="1" applyBorder="1"/>
    <xf numFmtId="165" fontId="8" fillId="7" borderId="0" xfId="0" applyNumberFormat="1" applyFont="1" applyFill="1"/>
    <xf numFmtId="189" fontId="7" fillId="7" borderId="0" xfId="21" applyNumberFormat="1" applyFont="1" applyFill="1" applyAlignment="1">
      <alignment wrapText="1"/>
    </xf>
    <xf numFmtId="0" fontId="5" fillId="7" borderId="0" xfId="0" applyFont="1" applyFill="1"/>
    <xf numFmtId="0" fontId="5" fillId="7" borderId="0" xfId="66" applyFill="1"/>
    <xf numFmtId="0" fontId="5" fillId="7" borderId="0" xfId="33" applyFont="1" applyFill="1" applyBorder="1" applyAlignment="1" applyProtection="1">
      <alignment vertical="top"/>
      <protection locked="0"/>
    </xf>
    <xf numFmtId="0" fontId="9" fillId="7" borderId="0" xfId="66" applyFont="1" applyFill="1" applyAlignment="1">
      <alignment horizontal="right" vertical="top"/>
    </xf>
    <xf numFmtId="0" fontId="31" fillId="7" borderId="0" xfId="66" applyFont="1" applyFill="1" applyAlignment="1">
      <alignment horizontal="right" vertical="top"/>
    </xf>
    <xf numFmtId="0" fontId="24" fillId="7" borderId="0" xfId="0" applyFont="1" applyFill="1"/>
    <xf numFmtId="0" fontId="12" fillId="0" borderId="0" xfId="33" applyFont="1" applyFill="1" applyBorder="1" applyAlignment="1" applyProtection="1">
      <protection locked="0"/>
    </xf>
    <xf numFmtId="0" fontId="24" fillId="7" borderId="0" xfId="33" applyFill="1" applyBorder="1"/>
    <xf numFmtId="0" fontId="32" fillId="7" borderId="0" xfId="0" applyFont="1" applyFill="1" applyAlignment="1">
      <alignment horizontal="right"/>
    </xf>
    <xf numFmtId="165" fontId="5" fillId="7" borderId="0" xfId="0" applyNumberFormat="1" applyFont="1" applyFill="1"/>
    <xf numFmtId="0" fontId="24" fillId="7" borderId="0" xfId="33" applyFill="1" applyBorder="1" applyAlignment="1" applyProtection="1">
      <protection locked="0"/>
    </xf>
    <xf numFmtId="0" fontId="14" fillId="7" borderId="0" xfId="32" applyFont="1" applyFill="1">
      <protection locked="0"/>
    </xf>
    <xf numFmtId="0" fontId="12" fillId="7" borderId="0" xfId="32" applyFont="1" applyFill="1">
      <protection locked="0"/>
    </xf>
    <xf numFmtId="188" fontId="7" fillId="7" borderId="0" xfId="0" applyNumberFormat="1" applyFont="1" applyFill="1"/>
    <xf numFmtId="187" fontId="7" fillId="7" borderId="0" xfId="0" applyNumberFormat="1" applyFont="1" applyFill="1"/>
    <xf numFmtId="186" fontId="7" fillId="7" borderId="0" xfId="0" applyNumberFormat="1" applyFont="1" applyFill="1"/>
    <xf numFmtId="0" fontId="26" fillId="7" borderId="0" xfId="35" applyFont="1" applyFill="1" applyAlignment="1" applyProtection="1">
      <alignment wrapText="1"/>
    </xf>
    <xf numFmtId="184" fontId="26" fillId="7" borderId="0" xfId="35" applyNumberFormat="1" applyFont="1" applyFill="1" applyAlignment="1" applyProtection="1">
      <alignment wrapText="1"/>
    </xf>
    <xf numFmtId="165" fontId="26" fillId="7" borderId="0" xfId="35" applyNumberFormat="1" applyFont="1" applyFill="1" applyAlignment="1" applyProtection="1">
      <alignment wrapText="1"/>
    </xf>
    <xf numFmtId="43" fontId="11" fillId="7" borderId="0" xfId="21" applyFont="1" applyFill="1"/>
    <xf numFmtId="0" fontId="32" fillId="7" borderId="8" xfId="0" applyFont="1" applyFill="1" applyBorder="1" applyAlignment="1">
      <alignment horizontal="right"/>
    </xf>
    <xf numFmtId="43" fontId="7" fillId="7" borderId="0" xfId="21" applyFont="1" applyFill="1"/>
    <xf numFmtId="0" fontId="22" fillId="7" borderId="0" xfId="0" applyFont="1" applyFill="1"/>
    <xf numFmtId="0" fontId="25" fillId="0" borderId="0" xfId="35" applyFont="1" applyFill="1" applyAlignment="1" applyProtection="1">
      <alignment horizontal="right"/>
    </xf>
    <xf numFmtId="3" fontId="7" fillId="0" borderId="0" xfId="0" applyNumberFormat="1" applyFont="1"/>
    <xf numFmtId="3" fontId="11" fillId="0" borderId="0" xfId="0" applyNumberFormat="1" applyFont="1"/>
    <xf numFmtId="0" fontId="22" fillId="0" borderId="0" xfId="0" applyFont="1"/>
    <xf numFmtId="0" fontId="24" fillId="0" borderId="0" xfId="33" applyFill="1" applyBorder="1" applyAlignment="1" applyProtection="1">
      <alignment vertical="center"/>
      <protection locked="0"/>
    </xf>
    <xf numFmtId="0" fontId="7" fillId="0" borderId="0" xfId="39" applyFont="1"/>
    <xf numFmtId="0" fontId="8" fillId="0" borderId="0" xfId="39" applyFont="1"/>
    <xf numFmtId="0" fontId="5" fillId="0" borderId="0" xfId="39" applyFont="1"/>
    <xf numFmtId="0" fontId="11" fillId="0" borderId="0" xfId="39"/>
    <xf numFmtId="0" fontId="24" fillId="0" borderId="0" xfId="33" applyFill="1" applyBorder="1" applyAlignment="1" applyProtection="1">
      <alignment vertical="center" wrapText="1"/>
      <protection locked="0"/>
    </xf>
    <xf numFmtId="0" fontId="24" fillId="0" borderId="0" xfId="33" applyFill="1" applyBorder="1"/>
    <xf numFmtId="165" fontId="7" fillId="0" borderId="0" xfId="0" applyNumberFormat="1" applyFont="1"/>
    <xf numFmtId="185" fontId="15" fillId="0" borderId="0" xfId="21" applyNumberFormat="1" applyFont="1" applyFill="1"/>
    <xf numFmtId="181" fontId="7" fillId="0" borderId="0" xfId="21" applyNumberFormat="1" applyFont="1" applyFill="1"/>
    <xf numFmtId="0" fontId="24" fillId="7" borderId="0" xfId="33" applyFill="1" applyBorder="1" applyAlignment="1">
      <alignment horizontal="left"/>
    </xf>
    <xf numFmtId="0" fontId="5" fillId="7" borderId="0" xfId="35" applyFont="1" applyFill="1" applyAlignment="1" applyProtection="1">
      <alignment horizontal="left" vertical="center" wrapText="1"/>
    </xf>
    <xf numFmtId="0" fontId="7" fillId="7" borderId="0" xfId="35" applyFont="1" applyFill="1" applyAlignment="1" applyProtection="1">
      <alignment horizontal="left" vertical="center" wrapText="1"/>
    </xf>
    <xf numFmtId="165" fontId="5" fillId="7" borderId="1" xfId="44" applyNumberFormat="1" applyFont="1" applyFill="1" applyBorder="1" applyAlignment="1">
      <alignment vertical="top" wrapText="1"/>
    </xf>
    <xf numFmtId="0" fontId="12" fillId="7" borderId="0" xfId="44" applyFont="1" applyFill="1" applyAlignment="1">
      <alignment vertical="top" wrapText="1"/>
    </xf>
    <xf numFmtId="0" fontId="12" fillId="7" borderId="8" xfId="44" applyFont="1" applyFill="1" applyBorder="1" applyAlignment="1">
      <alignment vertical="top" wrapText="1"/>
    </xf>
    <xf numFmtId="0" fontId="12" fillId="7" borderId="9" xfId="44" applyFont="1" applyFill="1" applyBorder="1" applyAlignment="1">
      <alignment horizontal="left" vertical="center" wrapText="1"/>
    </xf>
    <xf numFmtId="0" fontId="12" fillId="7" borderId="11" xfId="44" applyFont="1" applyFill="1" applyBorder="1" applyAlignment="1">
      <alignment horizontal="right" wrapText="1"/>
    </xf>
    <xf numFmtId="0" fontId="12" fillId="7" borderId="16" xfId="44" applyFont="1" applyFill="1" applyBorder="1" applyAlignment="1">
      <alignment horizontal="left" vertical="top" wrapText="1"/>
    </xf>
    <xf numFmtId="0" fontId="5" fillId="7" borderId="14" xfId="44" applyFont="1" applyFill="1" applyBorder="1" applyAlignment="1">
      <alignment horizontal="left" vertical="top" wrapText="1" indent="1"/>
    </xf>
    <xf numFmtId="168" fontId="5" fillId="7" borderId="0" xfId="0" applyNumberFormat="1" applyFont="1" applyFill="1"/>
    <xf numFmtId="0" fontId="5" fillId="7" borderId="9" xfId="44" applyFont="1" applyFill="1" applyBorder="1" applyAlignment="1">
      <alignment horizontal="left" vertical="top" wrapText="1" indent="1"/>
    </xf>
    <xf numFmtId="165" fontId="5" fillId="7" borderId="10" xfId="44" applyNumberFormat="1" applyFont="1" applyFill="1" applyBorder="1" applyAlignment="1">
      <alignment vertical="top" wrapText="1"/>
    </xf>
    <xf numFmtId="0" fontId="12" fillId="7" borderId="16" xfId="44" applyFont="1" applyFill="1" applyBorder="1" applyAlignment="1">
      <alignment horizontal="left" wrapText="1"/>
    </xf>
    <xf numFmtId="165" fontId="12" fillId="7" borderId="0" xfId="0" applyNumberFormat="1" applyFont="1" applyFill="1"/>
    <xf numFmtId="168" fontId="12" fillId="7" borderId="0" xfId="0" applyNumberFormat="1" applyFont="1" applyFill="1"/>
    <xf numFmtId="165" fontId="12" fillId="7" borderId="17" xfId="44" applyNumberFormat="1" applyFont="1" applyFill="1" applyBorder="1" applyAlignment="1">
      <alignment wrapText="1"/>
    </xf>
    <xf numFmtId="165" fontId="5" fillId="7" borderId="14" xfId="44" applyNumberFormat="1" applyFont="1" applyFill="1" applyBorder="1" applyAlignment="1">
      <alignment vertical="top" wrapText="1"/>
    </xf>
    <xf numFmtId="165" fontId="5" fillId="7" borderId="9" xfId="44" applyNumberFormat="1" applyFont="1" applyFill="1" applyBorder="1" applyAlignment="1">
      <alignment vertical="top" wrapText="1"/>
    </xf>
    <xf numFmtId="0" fontId="12" fillId="7" borderId="18" xfId="44" applyFont="1" applyFill="1" applyBorder="1" applyAlignment="1">
      <alignment horizontal="left" wrapText="1"/>
    </xf>
    <xf numFmtId="165" fontId="12" fillId="7" borderId="18" xfId="44" applyNumberFormat="1" applyFont="1" applyFill="1" applyBorder="1" applyAlignment="1">
      <alignment wrapText="1"/>
    </xf>
    <xf numFmtId="0" fontId="5" fillId="7" borderId="1" xfId="0" applyFont="1" applyFill="1" applyBorder="1"/>
    <xf numFmtId="0" fontId="0" fillId="7" borderId="0" xfId="0" applyFill="1"/>
    <xf numFmtId="165" fontId="5" fillId="7" borderId="20" xfId="0" applyNumberFormat="1" applyFont="1" applyFill="1" applyBorder="1"/>
    <xf numFmtId="164" fontId="5" fillId="7" borderId="20" xfId="0" applyNumberFormat="1" applyFont="1" applyFill="1" applyBorder="1"/>
    <xf numFmtId="0" fontId="5" fillId="7" borderId="20" xfId="0" applyFont="1" applyFill="1" applyBorder="1"/>
    <xf numFmtId="165" fontId="5" fillId="8" borderId="21" xfId="0" applyNumberFormat="1" applyFont="1" applyFill="1" applyBorder="1"/>
    <xf numFmtId="164" fontId="5" fillId="8" borderId="21" xfId="0" applyNumberFormat="1" applyFont="1" applyFill="1" applyBorder="1"/>
    <xf numFmtId="0" fontId="5" fillId="8" borderId="21" xfId="0" applyFont="1" applyFill="1" applyBorder="1"/>
    <xf numFmtId="165" fontId="5" fillId="7" borderId="21" xfId="0" applyNumberFormat="1" applyFont="1" applyFill="1" applyBorder="1"/>
    <xf numFmtId="164" fontId="5" fillId="7" borderId="21" xfId="0" applyNumberFormat="1" applyFont="1" applyFill="1" applyBorder="1"/>
    <xf numFmtId="0" fontId="5" fillId="7" borderId="21" xfId="0" applyFont="1" applyFill="1" applyBorder="1"/>
    <xf numFmtId="165" fontId="5" fillId="8" borderId="22" xfId="0" applyNumberFormat="1" applyFont="1" applyFill="1" applyBorder="1"/>
    <xf numFmtId="164" fontId="5" fillId="8" borderId="22" xfId="0" applyNumberFormat="1" applyFont="1" applyFill="1" applyBorder="1"/>
    <xf numFmtId="0" fontId="5" fillId="8" borderId="22" xfId="0" applyFont="1" applyFill="1" applyBorder="1"/>
    <xf numFmtId="165" fontId="12" fillId="7" borderId="23" xfId="0" applyNumberFormat="1" applyFont="1" applyFill="1" applyBorder="1"/>
    <xf numFmtId="164" fontId="12" fillId="7" borderId="23" xfId="0" applyNumberFormat="1" applyFont="1" applyFill="1" applyBorder="1"/>
    <xf numFmtId="0" fontId="5" fillId="7" borderId="23" xfId="0" applyFont="1" applyFill="1" applyBorder="1"/>
    <xf numFmtId="0" fontId="12" fillId="7" borderId="23" xfId="0" applyFont="1" applyFill="1" applyBorder="1" applyAlignment="1">
      <alignment vertical="center"/>
    </xf>
    <xf numFmtId="0" fontId="12" fillId="7" borderId="23" xfId="0" applyFont="1" applyFill="1" applyBorder="1" applyAlignment="1">
      <alignment horizontal="right" vertical="center" wrapText="1"/>
    </xf>
    <xf numFmtId="0" fontId="5" fillId="8" borderId="0" xfId="0" applyFont="1" applyFill="1"/>
    <xf numFmtId="0" fontId="12" fillId="7" borderId="23" xfId="0" applyFont="1" applyFill="1" applyBorder="1"/>
    <xf numFmtId="0" fontId="12" fillId="7" borderId="23" xfId="0" applyFont="1" applyFill="1" applyBorder="1" applyAlignment="1">
      <alignment horizontal="left" vertical="center"/>
    </xf>
    <xf numFmtId="3" fontId="5" fillId="7" borderId="20" xfId="0" applyNumberFormat="1" applyFont="1" applyFill="1" applyBorder="1"/>
    <xf numFmtId="3" fontId="5" fillId="8" borderId="21" xfId="0" applyNumberFormat="1" applyFont="1" applyFill="1" applyBorder="1"/>
    <xf numFmtId="3" fontId="5" fillId="7" borderId="21" xfId="0" applyNumberFormat="1" applyFont="1" applyFill="1" applyBorder="1"/>
    <xf numFmtId="3" fontId="5" fillId="8" borderId="22" xfId="0" applyNumberFormat="1" applyFont="1" applyFill="1" applyBorder="1"/>
    <xf numFmtId="3" fontId="12" fillId="7" borderId="23" xfId="0" applyNumberFormat="1" applyFont="1" applyFill="1" applyBorder="1"/>
    <xf numFmtId="0" fontId="12" fillId="0" borderId="23" xfId="0" applyFont="1" applyBorder="1" applyAlignment="1">
      <alignment horizontal="left" vertical="center"/>
    </xf>
    <xf numFmtId="0" fontId="12" fillId="0" borderId="23" xfId="0" applyFont="1" applyBorder="1" applyAlignment="1">
      <alignment horizontal="right" vertical="center" wrapText="1"/>
    </xf>
    <xf numFmtId="0" fontId="12" fillId="0" borderId="23" xfId="0" applyFont="1" applyBorder="1"/>
    <xf numFmtId="0" fontId="12" fillId="0" borderId="23" xfId="0" applyFont="1" applyBorder="1" applyAlignment="1">
      <alignment horizontal="left" vertical="center" wrapText="1"/>
    </xf>
    <xf numFmtId="0" fontId="32" fillId="0" borderId="0" xfId="0" applyFont="1" applyAlignment="1">
      <alignment horizontal="right"/>
    </xf>
    <xf numFmtId="0" fontId="5" fillId="0" borderId="20" xfId="0" applyFont="1" applyBorder="1"/>
    <xf numFmtId="0" fontId="5" fillId="0" borderId="21" xfId="0" applyFont="1" applyBorder="1"/>
    <xf numFmtId="0" fontId="12" fillId="0" borderId="23" xfId="0" applyFont="1" applyBorder="1" applyAlignment="1">
      <alignment wrapText="1"/>
    </xf>
    <xf numFmtId="165" fontId="12" fillId="7" borderId="23" xfId="66" applyNumberFormat="1" applyFont="1" applyFill="1" applyBorder="1"/>
    <xf numFmtId="165" fontId="5" fillId="7" borderId="24" xfId="0" applyNumberFormat="1" applyFont="1" applyFill="1" applyBorder="1"/>
    <xf numFmtId="165" fontId="5" fillId="8" borderId="25" xfId="0" applyNumberFormat="1" applyFont="1" applyFill="1" applyBorder="1"/>
    <xf numFmtId="165" fontId="5" fillId="7" borderId="25" xfId="0" applyNumberFormat="1" applyFont="1" applyFill="1" applyBorder="1"/>
    <xf numFmtId="165" fontId="5" fillId="8" borderId="26" xfId="0" applyNumberFormat="1" applyFont="1" applyFill="1" applyBorder="1"/>
    <xf numFmtId="165" fontId="12" fillId="0" borderId="23" xfId="0" applyNumberFormat="1" applyFont="1" applyBorder="1" applyAlignment="1">
      <alignment wrapText="1"/>
    </xf>
    <xf numFmtId="165" fontId="12" fillId="7" borderId="27" xfId="44" applyNumberFormat="1" applyFont="1" applyFill="1" applyBorder="1" applyAlignment="1">
      <alignment vertical="top" wrapText="1"/>
    </xf>
    <xf numFmtId="165" fontId="5" fillId="8" borderId="15" xfId="44" applyNumberFormat="1" applyFont="1" applyFill="1" applyBorder="1" applyAlignment="1">
      <alignment vertical="top" wrapText="1"/>
    </xf>
    <xf numFmtId="165" fontId="5" fillId="8" borderId="10" xfId="44" applyNumberFormat="1" applyFont="1" applyFill="1" applyBorder="1" applyAlignment="1">
      <alignment vertical="top" wrapText="1"/>
    </xf>
    <xf numFmtId="0" fontId="5" fillId="8" borderId="14" xfId="44" applyFont="1" applyFill="1" applyBorder="1" applyAlignment="1">
      <alignment horizontal="left" vertical="top" wrapText="1" indent="1"/>
    </xf>
    <xf numFmtId="0" fontId="5" fillId="8" borderId="9" xfId="44" applyFont="1" applyFill="1" applyBorder="1" applyAlignment="1">
      <alignment horizontal="left" vertical="top" wrapText="1" indent="1"/>
    </xf>
    <xf numFmtId="164" fontId="5" fillId="7" borderId="20" xfId="51" applyNumberFormat="1" applyFont="1" applyFill="1" applyBorder="1" applyAlignment="1"/>
    <xf numFmtId="164" fontId="5" fillId="7" borderId="20" xfId="54" applyNumberFormat="1" applyFont="1" applyFill="1" applyBorder="1" applyAlignment="1"/>
    <xf numFmtId="164" fontId="5" fillId="8" borderId="21" xfId="51" applyNumberFormat="1" applyFont="1" applyFill="1" applyBorder="1" applyAlignment="1"/>
    <xf numFmtId="164" fontId="5" fillId="8" borderId="21" xfId="54" applyNumberFormat="1" applyFont="1" applyFill="1" applyBorder="1" applyAlignment="1"/>
    <xf numFmtId="164" fontId="5" fillId="7" borderId="21" xfId="51" applyNumberFormat="1" applyFont="1" applyFill="1" applyBorder="1" applyAlignment="1"/>
    <xf numFmtId="164" fontId="5" fillId="7" borderId="21" xfId="54" applyNumberFormat="1" applyFont="1" applyFill="1" applyBorder="1" applyAlignment="1"/>
    <xf numFmtId="164" fontId="5" fillId="8" borderId="22" xfId="51" applyNumberFormat="1" applyFont="1" applyFill="1" applyBorder="1" applyAlignment="1"/>
    <xf numFmtId="164" fontId="5" fillId="8" borderId="22" xfId="54" applyNumberFormat="1" applyFont="1" applyFill="1" applyBorder="1" applyAlignment="1"/>
    <xf numFmtId="165" fontId="12" fillId="7" borderId="22" xfId="0" applyNumberFormat="1" applyFont="1" applyFill="1" applyBorder="1"/>
    <xf numFmtId="164" fontId="12" fillId="7" borderId="23" xfId="51" applyNumberFormat="1" applyFont="1" applyFill="1" applyBorder="1"/>
    <xf numFmtId="0" fontId="12" fillId="7" borderId="23" xfId="0" applyFont="1" applyFill="1" applyBorder="1" applyAlignment="1">
      <alignment horizontal="left" vertical="center" wrapText="1"/>
    </xf>
    <xf numFmtId="165" fontId="12" fillId="7" borderId="27" xfId="44" applyNumberFormat="1" applyFont="1" applyFill="1" applyBorder="1" applyAlignment="1">
      <alignment wrapText="1"/>
    </xf>
    <xf numFmtId="0" fontId="7" fillId="7" borderId="0" xfId="66" applyFont="1" applyFill="1"/>
    <xf numFmtId="0" fontId="12" fillId="7" borderId="0" xfId="66" applyFont="1" applyFill="1" applyAlignment="1">
      <alignment horizontal="left" vertical="center"/>
    </xf>
    <xf numFmtId="0" fontId="5" fillId="7" borderId="0" xfId="66" applyFill="1" applyAlignment="1">
      <alignment horizontal="left" vertical="center"/>
    </xf>
    <xf numFmtId="0" fontId="7" fillId="7" borderId="0" xfId="66" applyFont="1" applyFill="1" applyAlignment="1">
      <alignment horizontal="left"/>
    </xf>
    <xf numFmtId="0" fontId="5" fillId="7" borderId="0" xfId="66" applyFill="1" applyAlignment="1">
      <alignment vertical="top" wrapText="1"/>
    </xf>
    <xf numFmtId="0" fontId="5" fillId="7" borderId="0" xfId="35" applyFont="1" applyFill="1" applyAlignment="1" applyProtection="1">
      <alignment horizontal="left" vertical="top" wrapText="1"/>
    </xf>
    <xf numFmtId="0" fontId="9" fillId="7" borderId="0" xfId="33" applyFont="1" applyFill="1" applyBorder="1" applyAlignment="1" applyProtection="1">
      <alignment vertical="top"/>
      <protection locked="0"/>
    </xf>
    <xf numFmtId="0" fontId="33" fillId="7" borderId="0" xfId="33" applyFont="1" applyFill="1" applyBorder="1" applyAlignment="1" applyProtection="1">
      <alignment vertical="top"/>
      <protection locked="0"/>
    </xf>
    <xf numFmtId="3" fontId="28" fillId="7" borderId="0" xfId="66" applyNumberFormat="1" applyFont="1" applyFill="1" applyAlignment="1">
      <alignment horizontal="right" vertical="top"/>
    </xf>
    <xf numFmtId="3" fontId="35" fillId="7" borderId="0" xfId="66" applyNumberFormat="1" applyFont="1" applyFill="1" applyAlignment="1">
      <alignment horizontal="right" vertical="top"/>
    </xf>
    <xf numFmtId="0" fontId="28" fillId="7" borderId="0" xfId="66" applyFont="1" applyFill="1"/>
    <xf numFmtId="0" fontId="5" fillId="0" borderId="0" xfId="0" applyFont="1" applyAlignment="1">
      <alignment vertical="top"/>
    </xf>
    <xf numFmtId="0" fontId="33" fillId="0" borderId="0" xfId="0" applyFont="1"/>
    <xf numFmtId="0" fontId="4" fillId="0" borderId="0" xfId="0" applyFont="1"/>
    <xf numFmtId="0" fontId="4" fillId="7" borderId="0" xfId="0" applyFont="1" applyFill="1"/>
    <xf numFmtId="0" fontId="34" fillId="0" borderId="0" xfId="0" applyFont="1"/>
    <xf numFmtId="0" fontId="12" fillId="0" borderId="0" xfId="0" applyFont="1"/>
    <xf numFmtId="0" fontId="4" fillId="7" borderId="0" xfId="66" applyFont="1" applyFill="1"/>
    <xf numFmtId="3" fontId="4" fillId="7" borderId="0" xfId="67" applyNumberFormat="1" applyFont="1" applyFill="1" applyBorder="1" applyAlignment="1">
      <alignment vertical="top" wrapText="1"/>
    </xf>
    <xf numFmtId="0" fontId="4" fillId="7" borderId="0" xfId="0" applyFont="1" applyFill="1" applyAlignment="1">
      <alignment vertical="top"/>
    </xf>
    <xf numFmtId="0" fontId="5" fillId="7" borderId="0" xfId="0" applyFont="1" applyFill="1" applyAlignment="1">
      <alignment horizontal="right"/>
    </xf>
    <xf numFmtId="0" fontId="4" fillId="7" borderId="0" xfId="66" applyFont="1" applyFill="1" applyAlignment="1">
      <alignment vertical="top"/>
    </xf>
    <xf numFmtId="190" fontId="36" fillId="7" borderId="0" xfId="0" applyNumberFormat="1" applyFont="1" applyFill="1" applyAlignment="1">
      <alignment horizontal="left" vertical="top" wrapText="1"/>
    </xf>
    <xf numFmtId="0" fontId="5" fillId="7" borderId="0" xfId="0" applyFont="1" applyFill="1" applyAlignment="1">
      <alignment vertical="top"/>
    </xf>
    <xf numFmtId="0" fontId="36" fillId="7" borderId="0" xfId="0" applyFont="1" applyFill="1" applyAlignment="1">
      <alignment horizontal="right" vertical="top"/>
    </xf>
    <xf numFmtId="0" fontId="5" fillId="0" borderId="0" xfId="0" applyFont="1" applyAlignment="1">
      <alignment horizontal="right"/>
    </xf>
    <xf numFmtId="3" fontId="12" fillId="7" borderId="0" xfId="0" applyNumberFormat="1" applyFont="1" applyFill="1" applyAlignment="1">
      <alignment horizontal="right"/>
    </xf>
    <xf numFmtId="0" fontId="29" fillId="7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37" fillId="7" borderId="0" xfId="0" applyFont="1" applyFill="1" applyAlignment="1">
      <alignment vertical="top"/>
    </xf>
    <xf numFmtId="3" fontId="12" fillId="7" borderId="0" xfId="0" applyNumberFormat="1" applyFont="1" applyFill="1" applyAlignment="1">
      <alignment horizontal="right" vertical="top"/>
    </xf>
    <xf numFmtId="190" fontId="4" fillId="7" borderId="0" xfId="0" applyNumberFormat="1" applyFont="1" applyFill="1" applyAlignment="1">
      <alignment horizontal="left" vertical="top" wrapText="1"/>
    </xf>
    <xf numFmtId="0" fontId="36" fillId="7" borderId="0" xfId="0" applyFont="1" applyFill="1" applyAlignment="1">
      <alignment vertical="top"/>
    </xf>
    <xf numFmtId="3" fontId="5" fillId="9" borderId="21" xfId="0" applyNumberFormat="1" applyFont="1" applyFill="1" applyBorder="1"/>
    <xf numFmtId="3" fontId="12" fillId="7" borderId="21" xfId="66" applyNumberFormat="1" applyFont="1" applyFill="1" applyBorder="1" applyAlignment="1">
      <alignment horizontal="right" vertical="top"/>
    </xf>
    <xf numFmtId="3" fontId="12" fillId="9" borderId="21" xfId="66" applyNumberFormat="1" applyFont="1" applyFill="1" applyBorder="1" applyAlignment="1">
      <alignment horizontal="right" vertical="top"/>
    </xf>
    <xf numFmtId="0" fontId="12" fillId="0" borderId="30" xfId="0" applyFont="1" applyBorder="1" applyAlignment="1">
      <alignment wrapText="1"/>
    </xf>
    <xf numFmtId="0" fontId="12" fillId="7" borderId="23" xfId="0" applyFont="1" applyFill="1" applyBorder="1" applyAlignment="1">
      <alignment horizontal="right" wrapText="1"/>
    </xf>
    <xf numFmtId="3" fontId="12" fillId="7" borderId="21" xfId="0" applyNumberFormat="1" applyFont="1" applyFill="1" applyBorder="1" applyAlignment="1">
      <alignment horizontal="right"/>
    </xf>
    <xf numFmtId="3" fontId="12" fillId="9" borderId="21" xfId="0" applyNumberFormat="1" applyFont="1" applyFill="1" applyBorder="1" applyAlignment="1">
      <alignment horizontal="right"/>
    </xf>
    <xf numFmtId="3" fontId="28" fillId="7" borderId="23" xfId="0" applyNumberFormat="1" applyFont="1" applyFill="1" applyBorder="1" applyAlignment="1">
      <alignment horizontal="right"/>
    </xf>
    <xf numFmtId="0" fontId="12" fillId="7" borderId="23" xfId="0" applyFont="1" applyFill="1" applyBorder="1" applyAlignment="1">
      <alignment wrapText="1"/>
    </xf>
    <xf numFmtId="0" fontId="12" fillId="7" borderId="32" xfId="0" applyFont="1" applyFill="1" applyBorder="1" applyAlignment="1">
      <alignment horizontal="right" wrapText="1"/>
    </xf>
    <xf numFmtId="0" fontId="8" fillId="7" borderId="0" xfId="66" applyFont="1" applyFill="1" applyAlignment="1">
      <alignment horizontal="left" vertical="center"/>
    </xf>
    <xf numFmtId="165" fontId="5" fillId="7" borderId="15" xfId="44" applyNumberFormat="1" applyFont="1" applyFill="1" applyBorder="1" applyAlignment="1">
      <alignment vertical="top" wrapText="1"/>
    </xf>
    <xf numFmtId="165" fontId="5" fillId="7" borderId="33" xfId="44" applyNumberFormat="1" applyFont="1" applyFill="1" applyBorder="1" applyAlignment="1">
      <alignment vertical="top" wrapText="1"/>
    </xf>
    <xf numFmtId="3" fontId="12" fillId="7" borderId="20" xfId="66" applyNumberFormat="1" applyFont="1" applyFill="1" applyBorder="1" applyAlignment="1">
      <alignment horizontal="right" vertical="top"/>
    </xf>
    <xf numFmtId="3" fontId="23" fillId="7" borderId="25" xfId="67" applyNumberFormat="1" applyFont="1" applyFill="1" applyBorder="1" applyAlignment="1">
      <alignment horizontal="left" vertical="top"/>
    </xf>
    <xf numFmtId="0" fontId="5" fillId="7" borderId="25" xfId="0" applyFont="1" applyFill="1" applyBorder="1" applyAlignment="1">
      <alignment horizontal="left" wrapText="1" indent="2"/>
    </xf>
    <xf numFmtId="0" fontId="5" fillId="7" borderId="25" xfId="0" applyFont="1" applyFill="1" applyBorder="1" applyAlignment="1">
      <alignment horizontal="left" vertical="top" wrapText="1" indent="2"/>
    </xf>
    <xf numFmtId="0" fontId="5" fillId="7" borderId="25" xfId="0" applyFont="1" applyFill="1" applyBorder="1"/>
    <xf numFmtId="0" fontId="38" fillId="7" borderId="25" xfId="0" applyFont="1" applyFill="1" applyBorder="1" applyAlignment="1">
      <alignment horizontal="left" vertical="top" wrapText="1"/>
    </xf>
    <xf numFmtId="0" fontId="23" fillId="7" borderId="25" xfId="0" applyFont="1" applyFill="1" applyBorder="1" applyAlignment="1">
      <alignment horizontal="left" vertical="top"/>
    </xf>
    <xf numFmtId="0" fontId="5" fillId="9" borderId="25" xfId="0" applyFont="1" applyFill="1" applyBorder="1" applyAlignment="1">
      <alignment horizontal="left" wrapText="1" indent="2"/>
    </xf>
    <xf numFmtId="3" fontId="5" fillId="9" borderId="25" xfId="67" applyNumberFormat="1" applyFont="1" applyFill="1" applyBorder="1" applyAlignment="1">
      <alignment horizontal="left" vertical="top" indent="2"/>
    </xf>
    <xf numFmtId="3" fontId="5" fillId="9" borderId="25" xfId="67" applyNumberFormat="1" applyFont="1" applyFill="1" applyBorder="1" applyAlignment="1">
      <alignment horizontal="left" vertical="top" wrapText="1" indent="2"/>
    </xf>
    <xf numFmtId="0" fontId="5" fillId="9" borderId="25" xfId="0" applyFont="1" applyFill="1" applyBorder="1" applyAlignment="1">
      <alignment horizontal="left" vertical="top" wrapText="1" indent="2"/>
    </xf>
    <xf numFmtId="0" fontId="5" fillId="9" borderId="25" xfId="0" applyFont="1" applyFill="1" applyBorder="1" applyAlignment="1" applyProtection="1">
      <alignment horizontal="left" vertical="top" wrapText="1" indent="2"/>
      <protection locked="0"/>
    </xf>
    <xf numFmtId="0" fontId="23" fillId="9" borderId="25" xfId="0" applyFont="1" applyFill="1" applyBorder="1" applyAlignment="1">
      <alignment horizontal="left" vertical="top"/>
    </xf>
    <xf numFmtId="3" fontId="23" fillId="9" borderId="25" xfId="67" applyNumberFormat="1" applyFont="1" applyFill="1" applyBorder="1" applyAlignment="1">
      <alignment horizontal="left" vertical="top"/>
    </xf>
    <xf numFmtId="0" fontId="38" fillId="9" borderId="25" xfId="0" applyFont="1" applyFill="1" applyBorder="1" applyAlignment="1">
      <alignment horizontal="left" vertical="top" wrapText="1"/>
    </xf>
    <xf numFmtId="3" fontId="28" fillId="9" borderId="23" xfId="0" applyNumberFormat="1" applyFont="1" applyFill="1" applyBorder="1" applyAlignment="1">
      <alignment horizontal="right"/>
    </xf>
    <xf numFmtId="3" fontId="12" fillId="7" borderId="20" xfId="0" applyNumberFormat="1" applyFont="1" applyFill="1" applyBorder="1" applyAlignment="1">
      <alignment horizontal="right"/>
    </xf>
    <xf numFmtId="0" fontId="32" fillId="7" borderId="0" xfId="66" applyFont="1" applyFill="1" applyAlignment="1">
      <alignment horizontal="right"/>
    </xf>
    <xf numFmtId="0" fontId="12" fillId="7" borderId="23" xfId="66" applyFont="1" applyFill="1" applyBorder="1" applyAlignment="1">
      <alignment horizontal="left" vertical="center"/>
    </xf>
    <xf numFmtId="0" fontId="5" fillId="7" borderId="20" xfId="66" applyFill="1" applyBorder="1"/>
    <xf numFmtId="165" fontId="5" fillId="7" borderId="20" xfId="66" applyNumberFormat="1" applyFill="1" applyBorder="1"/>
    <xf numFmtId="0" fontId="5" fillId="8" borderId="21" xfId="66" applyFill="1" applyBorder="1"/>
    <xf numFmtId="165" fontId="5" fillId="8" borderId="21" xfId="66" applyNumberFormat="1" applyFill="1" applyBorder="1"/>
    <xf numFmtId="0" fontId="5" fillId="7" borderId="21" xfId="66" applyFill="1" applyBorder="1"/>
    <xf numFmtId="165" fontId="5" fillId="7" borderId="21" xfId="66" applyNumberFormat="1" applyFill="1" applyBorder="1"/>
    <xf numFmtId="0" fontId="5" fillId="8" borderId="22" xfId="66" applyFill="1" applyBorder="1"/>
    <xf numFmtId="165" fontId="5" fillId="8" borderId="22" xfId="66" applyNumberFormat="1" applyFill="1" applyBorder="1"/>
    <xf numFmtId="0" fontId="12" fillId="7" borderId="23" xfId="66" applyFont="1" applyFill="1" applyBorder="1"/>
    <xf numFmtId="0" fontId="5" fillId="9" borderId="10" xfId="44" applyFont="1" applyFill="1" applyBorder="1" applyAlignment="1">
      <alignment horizontal="left" vertical="top" wrapText="1" indent="1"/>
    </xf>
    <xf numFmtId="165" fontId="5" fillId="9" borderId="10" xfId="44" applyNumberFormat="1" applyFont="1" applyFill="1" applyBorder="1" applyAlignment="1">
      <alignment vertical="top" wrapText="1"/>
    </xf>
    <xf numFmtId="165" fontId="5" fillId="9" borderId="33" xfId="44" applyNumberFormat="1" applyFont="1" applyFill="1" applyBorder="1" applyAlignment="1">
      <alignment vertical="top" wrapText="1"/>
    </xf>
    <xf numFmtId="0" fontId="5" fillId="7" borderId="10" xfId="44" applyFont="1" applyFill="1" applyBorder="1" applyAlignment="1">
      <alignment horizontal="left" vertical="top" wrapText="1" indent="1"/>
    </xf>
    <xf numFmtId="165" fontId="5" fillId="9" borderId="15" xfId="44" applyNumberFormat="1" applyFont="1" applyFill="1" applyBorder="1" applyAlignment="1">
      <alignment vertical="top" wrapText="1"/>
    </xf>
    <xf numFmtId="0" fontId="12" fillId="9" borderId="16" xfId="44" applyFont="1" applyFill="1" applyBorder="1" applyAlignment="1">
      <alignment horizontal="left" wrapText="1"/>
    </xf>
    <xf numFmtId="165" fontId="12" fillId="9" borderId="28" xfId="44" applyNumberFormat="1" applyFont="1" applyFill="1" applyBorder="1" applyAlignment="1">
      <alignment wrapText="1"/>
    </xf>
    <xf numFmtId="0" fontId="5" fillId="9" borderId="9" xfId="44" applyFont="1" applyFill="1" applyBorder="1" applyAlignment="1">
      <alignment horizontal="left" vertical="top" wrapText="1" indent="1"/>
    </xf>
    <xf numFmtId="0" fontId="5" fillId="9" borderId="14" xfId="44" applyFont="1" applyFill="1" applyBorder="1" applyAlignment="1">
      <alignment horizontal="left" vertical="top" wrapText="1" indent="1"/>
    </xf>
    <xf numFmtId="165" fontId="5" fillId="9" borderId="14" xfId="44" applyNumberFormat="1" applyFont="1" applyFill="1" applyBorder="1" applyAlignment="1">
      <alignment vertical="top" wrapText="1"/>
    </xf>
    <xf numFmtId="165" fontId="5" fillId="9" borderId="9" xfId="44" applyNumberFormat="1" applyFont="1" applyFill="1" applyBorder="1" applyAlignment="1">
      <alignment vertical="top" wrapText="1"/>
    </xf>
    <xf numFmtId="165" fontId="12" fillId="9" borderId="16" xfId="44" applyNumberFormat="1" applyFont="1" applyFill="1" applyBorder="1" applyAlignment="1">
      <alignment wrapText="1"/>
    </xf>
    <xf numFmtId="165" fontId="12" fillId="9" borderId="27" xfId="44" applyNumberFormat="1" applyFont="1" applyFill="1" applyBorder="1" applyAlignment="1">
      <alignment wrapText="1"/>
    </xf>
    <xf numFmtId="0" fontId="12" fillId="9" borderId="18" xfId="44" applyFont="1" applyFill="1" applyBorder="1" applyAlignment="1">
      <alignment horizontal="left" wrapText="1"/>
    </xf>
    <xf numFmtId="165" fontId="12" fillId="9" borderId="18" xfId="44" applyNumberFormat="1" applyFont="1" applyFill="1" applyBorder="1" applyAlignment="1">
      <alignment wrapText="1"/>
    </xf>
    <xf numFmtId="165" fontId="5" fillId="9" borderId="19" xfId="44" applyNumberFormat="1" applyFont="1" applyFill="1" applyBorder="1" applyAlignment="1">
      <alignment vertical="top" wrapText="1"/>
    </xf>
    <xf numFmtId="0" fontId="24" fillId="7" borderId="0" xfId="33" applyFill="1" applyBorder="1" applyAlignment="1" applyProtection="1">
      <alignment vertical="center"/>
      <protection locked="0"/>
    </xf>
    <xf numFmtId="0" fontId="12" fillId="7" borderId="23" xfId="66" applyFont="1" applyFill="1" applyBorder="1" applyAlignment="1">
      <alignment horizontal="right" vertical="center" wrapText="1"/>
    </xf>
    <xf numFmtId="0" fontId="41" fillId="7" borderId="0" xfId="35" applyFont="1" applyFill="1" applyAlignment="1" applyProtection="1"/>
    <xf numFmtId="0" fontId="39" fillId="7" borderId="0" xfId="0" applyFont="1" applyFill="1" applyAlignment="1">
      <alignment vertical="top"/>
    </xf>
    <xf numFmtId="3" fontId="12" fillId="7" borderId="0" xfId="66" applyNumberFormat="1" applyFont="1" applyFill="1" applyAlignment="1">
      <alignment horizontal="right" vertical="top"/>
    </xf>
    <xf numFmtId="3" fontId="3" fillId="7" borderId="0" xfId="66" applyNumberFormat="1" applyFont="1" applyFill="1" applyAlignment="1">
      <alignment horizontal="right" vertical="top"/>
    </xf>
    <xf numFmtId="3" fontId="3" fillId="0" borderId="0" xfId="0" applyNumberFormat="1" applyFont="1"/>
    <xf numFmtId="3" fontId="3" fillId="0" borderId="0" xfId="66" applyNumberFormat="1" applyFont="1" applyAlignment="1">
      <alignment horizontal="right" vertical="top"/>
    </xf>
    <xf numFmtId="3" fontId="5" fillId="0" borderId="0" xfId="66" applyNumberFormat="1" applyAlignment="1">
      <alignment horizontal="right" vertical="top"/>
    </xf>
    <xf numFmtId="3" fontId="3" fillId="7" borderId="0" xfId="0" applyNumberFormat="1" applyFont="1" applyFill="1" applyAlignment="1">
      <alignment horizontal="right" vertical="top"/>
    </xf>
    <xf numFmtId="3" fontId="12" fillId="7" borderId="0" xfId="66" applyNumberFormat="1" applyFont="1" applyFill="1" applyAlignment="1">
      <alignment vertical="top"/>
    </xf>
    <xf numFmtId="0" fontId="3" fillId="7" borderId="25" xfId="0" applyFont="1" applyFill="1" applyBorder="1" applyAlignment="1">
      <alignment horizontal="left" vertical="top" wrapText="1" indent="2"/>
    </xf>
    <xf numFmtId="3" fontId="5" fillId="7" borderId="0" xfId="66" applyNumberFormat="1" applyFill="1" applyAlignment="1">
      <alignment horizontal="right" vertical="top"/>
    </xf>
    <xf numFmtId="0" fontId="5" fillId="7" borderId="25" xfId="0" applyFont="1" applyFill="1" applyBorder="1" applyAlignment="1">
      <alignment horizontal="left" indent="2"/>
    </xf>
    <xf numFmtId="3" fontId="5" fillId="7" borderId="0" xfId="0" applyNumberFormat="1" applyFont="1" applyFill="1" applyAlignment="1">
      <alignment vertical="top"/>
    </xf>
    <xf numFmtId="0" fontId="12" fillId="7" borderId="29" xfId="0" applyFont="1" applyFill="1" applyBorder="1"/>
    <xf numFmtId="3" fontId="12" fillId="7" borderId="22" xfId="66" applyNumberFormat="1" applyFont="1" applyFill="1" applyBorder="1" applyAlignment="1">
      <alignment horizontal="right" vertical="top"/>
    </xf>
    <xf numFmtId="0" fontId="5" fillId="7" borderId="25" xfId="0" applyFont="1" applyFill="1" applyBorder="1" applyAlignment="1">
      <alignment horizontal="left" vertical="top" indent="2"/>
    </xf>
    <xf numFmtId="0" fontId="5" fillId="0" borderId="25" xfId="0" applyFont="1" applyBorder="1" applyAlignment="1">
      <alignment horizontal="left" vertical="top" wrapText="1" indent="2"/>
    </xf>
    <xf numFmtId="0" fontId="3" fillId="0" borderId="25" xfId="0" applyFont="1" applyBorder="1" applyAlignment="1">
      <alignment horizontal="left" wrapText="1" indent="2"/>
    </xf>
    <xf numFmtId="0" fontId="3" fillId="7" borderId="25" xfId="0" applyFont="1" applyFill="1" applyBorder="1" applyAlignment="1">
      <alignment horizontal="left" vertical="top" wrapText="1"/>
    </xf>
    <xf numFmtId="0" fontId="3" fillId="7" borderId="25" xfId="0" applyFont="1" applyFill="1" applyBorder="1" applyAlignment="1">
      <alignment horizontal="left" vertical="top" indent="2"/>
    </xf>
    <xf numFmtId="0" fontId="3" fillId="7" borderId="25" xfId="0" applyFont="1" applyFill="1" applyBorder="1" applyAlignment="1">
      <alignment horizontal="left" indent="2"/>
    </xf>
    <xf numFmtId="0" fontId="38" fillId="7" borderId="0" xfId="0" applyFont="1" applyFill="1" applyAlignment="1">
      <alignment vertical="top"/>
    </xf>
    <xf numFmtId="0" fontId="3" fillId="7" borderId="0" xfId="0" applyFont="1" applyFill="1" applyAlignment="1">
      <alignment vertical="top" wrapText="1"/>
    </xf>
    <xf numFmtId="3" fontId="3" fillId="7" borderId="25" xfId="67" applyNumberFormat="1" applyFont="1" applyFill="1" applyBorder="1" applyAlignment="1">
      <alignment horizontal="left" vertical="top" indent="2"/>
    </xf>
    <xf numFmtId="0" fontId="3" fillId="7" borderId="25" xfId="0" applyFont="1" applyFill="1" applyBorder="1" applyAlignment="1" applyProtection="1">
      <alignment horizontal="left" wrapText="1" indent="2"/>
      <protection locked="0"/>
    </xf>
    <xf numFmtId="0" fontId="28" fillId="7" borderId="22" xfId="0" applyFont="1" applyFill="1" applyBorder="1" applyAlignment="1">
      <alignment horizontal="left" vertical="top" wrapText="1"/>
    </xf>
    <xf numFmtId="3" fontId="12" fillId="7" borderId="22" xfId="0" applyNumberFormat="1" applyFont="1" applyFill="1" applyBorder="1" applyAlignment="1">
      <alignment horizontal="right" vertical="top"/>
    </xf>
    <xf numFmtId="3" fontId="3" fillId="9" borderId="0" xfId="66" applyNumberFormat="1" applyFont="1" applyFill="1" applyAlignment="1">
      <alignment horizontal="right" vertical="top"/>
    </xf>
    <xf numFmtId="3" fontId="12" fillId="9" borderId="0" xfId="66" applyNumberFormat="1" applyFont="1" applyFill="1" applyAlignment="1">
      <alignment horizontal="right" vertical="top"/>
    </xf>
    <xf numFmtId="0" fontId="5" fillId="9" borderId="0" xfId="0" applyFont="1" applyFill="1" applyAlignment="1">
      <alignment vertical="center"/>
    </xf>
    <xf numFmtId="3" fontId="3" fillId="9" borderId="0" xfId="0" applyNumberFormat="1" applyFont="1" applyFill="1"/>
    <xf numFmtId="0" fontId="5" fillId="9" borderId="0" xfId="0" applyFont="1" applyFill="1"/>
    <xf numFmtId="0" fontId="3" fillId="9" borderId="0" xfId="0" applyFont="1" applyFill="1"/>
    <xf numFmtId="0" fontId="3" fillId="9" borderId="25" xfId="0" applyFont="1" applyFill="1" applyBorder="1" applyAlignment="1">
      <alignment horizontal="left" vertical="top" wrapText="1" indent="2"/>
    </xf>
    <xf numFmtId="3" fontId="3" fillId="9" borderId="0" xfId="0" applyNumberFormat="1" applyFont="1" applyFill="1" applyAlignment="1" applyProtection="1">
      <alignment horizontal="right" vertical="center" wrapText="1"/>
      <protection locked="0"/>
    </xf>
    <xf numFmtId="3" fontId="5" fillId="9" borderId="0" xfId="66" applyNumberFormat="1" applyFill="1" applyAlignment="1">
      <alignment horizontal="right" vertical="top"/>
    </xf>
    <xf numFmtId="3" fontId="5" fillId="9" borderId="0" xfId="0" applyNumberFormat="1" applyFont="1" applyFill="1" applyAlignment="1">
      <alignment horizontal="right"/>
    </xf>
    <xf numFmtId="3" fontId="5" fillId="9" borderId="0" xfId="0" applyNumberFormat="1" applyFont="1" applyFill="1" applyAlignment="1" applyProtection="1">
      <alignment horizontal="right" vertical="center" wrapText="1"/>
      <protection locked="0"/>
    </xf>
    <xf numFmtId="3" fontId="5" fillId="9" borderId="0" xfId="66" applyNumberFormat="1" applyFill="1" applyAlignment="1">
      <alignment vertical="top"/>
    </xf>
    <xf numFmtId="3" fontId="12" fillId="9" borderId="23" xfId="66" applyNumberFormat="1" applyFont="1" applyFill="1" applyBorder="1" applyAlignment="1">
      <alignment horizontal="right" vertical="top"/>
    </xf>
    <xf numFmtId="3" fontId="38" fillId="7" borderId="34" xfId="67" applyNumberFormat="1" applyFont="1" applyFill="1" applyBorder="1" applyAlignment="1">
      <alignment vertical="top"/>
    </xf>
    <xf numFmtId="0" fontId="3" fillId="9" borderId="35" xfId="0" applyFont="1" applyFill="1" applyBorder="1" applyAlignment="1" applyProtection="1">
      <alignment horizontal="left" vertical="center" wrapText="1" indent="2"/>
      <protection locked="0"/>
    </xf>
    <xf numFmtId="0" fontId="3" fillId="7" borderId="35" xfId="0" applyFont="1" applyFill="1" applyBorder="1" applyAlignment="1">
      <alignment horizontal="left" vertical="top" wrapText="1" indent="2"/>
    </xf>
    <xf numFmtId="0" fontId="3" fillId="9" borderId="35" xfId="0" applyFont="1" applyFill="1" applyBorder="1" applyAlignment="1">
      <alignment horizontal="left" indent="2"/>
    </xf>
    <xf numFmtId="0" fontId="3" fillId="7" borderId="35" xfId="0" applyFont="1" applyFill="1" applyBorder="1" applyAlignment="1" applyProtection="1">
      <alignment horizontal="left" vertical="center" wrapText="1" indent="2"/>
      <protection locked="0"/>
    </xf>
    <xf numFmtId="0" fontId="3" fillId="9" borderId="21" xfId="66" applyFont="1" applyFill="1" applyBorder="1" applyAlignment="1">
      <alignment horizontal="left" vertical="top" wrapText="1" indent="2"/>
    </xf>
    <xf numFmtId="0" fontId="3" fillId="7" borderId="35" xfId="0" applyFont="1" applyFill="1" applyBorder="1" applyAlignment="1">
      <alignment horizontal="left" indent="2"/>
    </xf>
    <xf numFmtId="0" fontId="3" fillId="7" borderId="35" xfId="0" applyFont="1" applyFill="1" applyBorder="1" applyAlignment="1">
      <alignment horizontal="left" vertical="top" indent="2"/>
    </xf>
    <xf numFmtId="0" fontId="3" fillId="9" borderId="35" xfId="66" applyFont="1" applyFill="1" applyBorder="1" applyAlignment="1">
      <alignment horizontal="left" vertical="top" wrapText="1" indent="2"/>
    </xf>
    <xf numFmtId="0" fontId="3" fillId="9" borderId="35" xfId="0" applyFont="1" applyFill="1" applyBorder="1" applyAlignment="1">
      <alignment horizontal="left" vertical="top" wrapText="1" indent="2"/>
    </xf>
    <xf numFmtId="3" fontId="23" fillId="9" borderId="35" xfId="67" applyNumberFormat="1" applyFont="1" applyFill="1" applyBorder="1" applyAlignment="1">
      <alignment vertical="top"/>
    </xf>
    <xf numFmtId="0" fontId="5" fillId="9" borderId="35" xfId="0" applyFont="1" applyFill="1" applyBorder="1" applyAlignment="1">
      <alignment vertical="center"/>
    </xf>
    <xf numFmtId="0" fontId="3" fillId="9" borderId="35" xfId="0" applyFont="1" applyFill="1" applyBorder="1" applyAlignment="1">
      <alignment horizontal="left" vertical="top" indent="2"/>
    </xf>
    <xf numFmtId="0" fontId="5" fillId="0" borderId="35" xfId="0" applyFont="1" applyBorder="1" applyAlignment="1">
      <alignment horizontal="left" vertical="top" indent="2"/>
    </xf>
    <xf numFmtId="0" fontId="3" fillId="7" borderId="35" xfId="66" applyFont="1" applyFill="1" applyBorder="1" applyAlignment="1">
      <alignment horizontal="left" vertical="top" indent="2"/>
    </xf>
    <xf numFmtId="0" fontId="3" fillId="9" borderId="35" xfId="66" applyFont="1" applyFill="1" applyBorder="1" applyAlignment="1">
      <alignment horizontal="left" vertical="top" indent="2"/>
    </xf>
    <xf numFmtId="0" fontId="5" fillId="9" borderId="35" xfId="0" applyFont="1" applyFill="1" applyBorder="1"/>
    <xf numFmtId="3" fontId="23" fillId="7" borderId="21" xfId="67" applyNumberFormat="1" applyFont="1" applyFill="1" applyBorder="1" applyAlignment="1">
      <alignment vertical="top"/>
    </xf>
    <xf numFmtId="0" fontId="3" fillId="9" borderId="21" xfId="0" applyFont="1" applyFill="1" applyBorder="1" applyAlignment="1">
      <alignment horizontal="left" vertical="top" wrapText="1" indent="2"/>
    </xf>
    <xf numFmtId="3" fontId="38" fillId="7" borderId="35" xfId="67" applyNumberFormat="1" applyFont="1" applyFill="1" applyBorder="1" applyAlignment="1">
      <alignment vertical="top"/>
    </xf>
    <xf numFmtId="0" fontId="5" fillId="9" borderId="21" xfId="66" applyFill="1" applyBorder="1" applyAlignment="1">
      <alignment horizontal="left" vertical="top" wrapText="1" indent="2"/>
    </xf>
    <xf numFmtId="0" fontId="5" fillId="7" borderId="35" xfId="0" applyFont="1" applyFill="1" applyBorder="1" applyAlignment="1">
      <alignment horizontal="left" vertical="top" wrapText="1" indent="2"/>
    </xf>
    <xf numFmtId="0" fontId="5" fillId="9" borderId="35" xfId="0" applyFont="1" applyFill="1" applyBorder="1" applyAlignment="1">
      <alignment horizontal="left" vertical="top" wrapText="1" indent="2"/>
    </xf>
    <xf numFmtId="0" fontId="5" fillId="7" borderId="35" xfId="0" applyFont="1" applyFill="1" applyBorder="1" applyAlignment="1">
      <alignment horizontal="left" indent="2"/>
    </xf>
    <xf numFmtId="0" fontId="5" fillId="9" borderId="35" xfId="66" applyFill="1" applyBorder="1" applyAlignment="1">
      <alignment horizontal="left" vertical="top" wrapText="1" indent="2"/>
    </xf>
    <xf numFmtId="0" fontId="5" fillId="7" borderId="35" xfId="66" applyFill="1" applyBorder="1" applyAlignment="1">
      <alignment horizontal="left" vertical="top" wrapText="1" indent="2"/>
    </xf>
    <xf numFmtId="0" fontId="5" fillId="9" borderId="35" xfId="0" applyFont="1" applyFill="1" applyBorder="1" applyAlignment="1">
      <alignment horizontal="left" indent="2"/>
    </xf>
    <xf numFmtId="0" fontId="5" fillId="9" borderId="21" xfId="0" applyFont="1" applyFill="1" applyBorder="1" applyAlignment="1">
      <alignment horizontal="left" indent="2"/>
    </xf>
    <xf numFmtId="0" fontId="5" fillId="7" borderId="21" xfId="66" applyFill="1" applyBorder="1" applyAlignment="1">
      <alignment horizontal="left" vertical="top" wrapText="1" indent="2"/>
    </xf>
    <xf numFmtId="3" fontId="5" fillId="7" borderId="35" xfId="67" applyNumberFormat="1" applyFont="1" applyFill="1" applyBorder="1" applyAlignment="1">
      <alignment vertical="top"/>
    </xf>
    <xf numFmtId="3" fontId="5" fillId="9" borderId="35" xfId="67" applyNumberFormat="1" applyFont="1" applyFill="1" applyBorder="1" applyAlignment="1">
      <alignment horizontal="left" vertical="top" indent="2"/>
    </xf>
    <xf numFmtId="0" fontId="3" fillId="0" borderId="21" xfId="0" applyFont="1" applyBorder="1" applyAlignment="1" applyProtection="1">
      <alignment horizontal="left" vertical="top" wrapText="1" indent="2"/>
      <protection locked="0"/>
    </xf>
    <xf numFmtId="3" fontId="23" fillId="7" borderId="35" xfId="67" applyNumberFormat="1" applyFont="1" applyFill="1" applyBorder="1" applyAlignment="1">
      <alignment vertical="top"/>
    </xf>
    <xf numFmtId="0" fontId="5" fillId="7" borderId="35" xfId="0" applyFont="1" applyFill="1" applyBorder="1" applyAlignment="1" applyProtection="1">
      <alignment horizontal="left" vertical="top" wrapText="1" indent="2"/>
      <protection locked="0"/>
    </xf>
    <xf numFmtId="0" fontId="5" fillId="9" borderId="35" xfId="0" applyFont="1" applyFill="1" applyBorder="1" applyAlignment="1" applyProtection="1">
      <alignment horizontal="left" vertical="top" indent="2"/>
      <protection locked="0"/>
    </xf>
    <xf numFmtId="3" fontId="12" fillId="9" borderId="23" xfId="67" applyNumberFormat="1" applyFont="1" applyFill="1" applyBorder="1" applyAlignment="1">
      <alignment vertical="top"/>
    </xf>
    <xf numFmtId="3" fontId="12" fillId="9" borderId="32" xfId="66" applyNumberFormat="1" applyFont="1" applyFill="1" applyBorder="1" applyAlignment="1">
      <alignment horizontal="right" vertical="top"/>
    </xf>
    <xf numFmtId="3" fontId="3" fillId="9" borderId="21" xfId="66" applyNumberFormat="1" applyFont="1" applyFill="1" applyBorder="1" applyAlignment="1">
      <alignment horizontal="right" vertical="top"/>
    </xf>
    <xf numFmtId="3" fontId="3" fillId="7" borderId="21" xfId="66" applyNumberFormat="1" applyFont="1" applyFill="1" applyBorder="1" applyAlignment="1">
      <alignment horizontal="right" vertical="top"/>
    </xf>
    <xf numFmtId="3" fontId="3" fillId="9" borderId="21" xfId="0" applyNumberFormat="1" applyFont="1" applyFill="1" applyBorder="1" applyAlignment="1">
      <alignment horizontal="right"/>
    </xf>
    <xf numFmtId="3" fontId="3" fillId="0" borderId="21" xfId="0" applyNumberFormat="1" applyFont="1" applyBorder="1"/>
    <xf numFmtId="0" fontId="3" fillId="9" borderId="21" xfId="0" applyFont="1" applyFill="1" applyBorder="1" applyAlignment="1">
      <alignment horizontal="right"/>
    </xf>
    <xf numFmtId="0" fontId="3" fillId="7" borderId="21" xfId="0" applyFont="1" applyFill="1" applyBorder="1" applyAlignment="1">
      <alignment horizontal="right"/>
    </xf>
    <xf numFmtId="3" fontId="3" fillId="9" borderId="21" xfId="0" applyNumberFormat="1" applyFont="1" applyFill="1" applyBorder="1"/>
    <xf numFmtId="3" fontId="3" fillId="7" borderId="21" xfId="0" applyNumberFormat="1" applyFont="1" applyFill="1" applyBorder="1"/>
    <xf numFmtId="3" fontId="5" fillId="0" borderId="21" xfId="66" applyNumberFormat="1" applyBorder="1" applyAlignment="1">
      <alignment horizontal="right" vertical="top"/>
    </xf>
    <xf numFmtId="3" fontId="12" fillId="7" borderId="21" xfId="66" applyNumberFormat="1" applyFont="1" applyFill="1" applyBorder="1" applyAlignment="1">
      <alignment vertical="top"/>
    </xf>
    <xf numFmtId="3" fontId="3" fillId="9" borderId="21" xfId="66" applyNumberFormat="1" applyFont="1" applyFill="1" applyBorder="1"/>
    <xf numFmtId="0" fontId="5" fillId="7" borderId="21" xfId="0" applyFont="1" applyFill="1" applyBorder="1" applyAlignment="1">
      <alignment horizontal="right"/>
    </xf>
    <xf numFmtId="3" fontId="5" fillId="9" borderId="21" xfId="0" applyNumberFormat="1" applyFont="1" applyFill="1" applyBorder="1" applyAlignment="1" applyProtection="1">
      <alignment horizontal="right" vertical="center" wrapText="1"/>
      <protection locked="0"/>
    </xf>
    <xf numFmtId="3" fontId="5" fillId="7" borderId="21" xfId="66" applyNumberFormat="1" applyFill="1" applyBorder="1" applyAlignment="1">
      <alignment horizontal="right" vertical="top"/>
    </xf>
    <xf numFmtId="3" fontId="5" fillId="9" borderId="21" xfId="66" applyNumberFormat="1" applyFill="1" applyBorder="1" applyAlignment="1">
      <alignment horizontal="right" vertical="top"/>
    </xf>
    <xf numFmtId="3" fontId="5" fillId="9" borderId="21" xfId="66" applyNumberFormat="1" applyFill="1" applyBorder="1" applyAlignment="1">
      <alignment horizontal="right"/>
    </xf>
    <xf numFmtId="0" fontId="5" fillId="0" borderId="21" xfId="66" applyBorder="1" applyAlignment="1">
      <alignment horizontal="right"/>
    </xf>
    <xf numFmtId="0" fontId="5" fillId="9" borderId="21" xfId="0" applyFont="1" applyFill="1" applyBorder="1"/>
    <xf numFmtId="0" fontId="5" fillId="7" borderId="21" xfId="66" applyFill="1" applyBorder="1" applyAlignment="1">
      <alignment horizontal="right"/>
    </xf>
    <xf numFmtId="3" fontId="5" fillId="7" borderId="21" xfId="0" applyNumberFormat="1" applyFont="1" applyFill="1" applyBorder="1" applyAlignment="1">
      <alignment vertical="top"/>
    </xf>
    <xf numFmtId="0" fontId="5" fillId="9" borderId="21" xfId="66" applyFill="1" applyBorder="1" applyAlignment="1">
      <alignment horizontal="right"/>
    </xf>
    <xf numFmtId="3" fontId="5" fillId="7" borderId="21" xfId="66" applyNumberFormat="1" applyFill="1" applyBorder="1" applyAlignment="1">
      <alignment horizontal="right"/>
    </xf>
    <xf numFmtId="0" fontId="5" fillId="9" borderId="25" xfId="0" applyFont="1" applyFill="1" applyBorder="1" applyAlignment="1">
      <alignment horizontal="left" vertical="top" indent="2"/>
    </xf>
    <xf numFmtId="0" fontId="3" fillId="9" borderId="0" xfId="0" applyFont="1" applyFill="1" applyAlignment="1">
      <alignment vertical="center" wrapText="1"/>
    </xf>
    <xf numFmtId="0" fontId="3" fillId="9" borderId="25" xfId="0" applyFont="1" applyFill="1" applyBorder="1" applyAlignment="1">
      <alignment horizontal="left" vertical="top" indent="2"/>
    </xf>
    <xf numFmtId="0" fontId="3" fillId="9" borderId="25" xfId="0" applyFont="1" applyFill="1" applyBorder="1" applyAlignment="1">
      <alignment horizontal="left" indent="2"/>
    </xf>
    <xf numFmtId="0" fontId="3" fillId="9" borderId="25" xfId="0" applyFont="1" applyFill="1" applyBorder="1" applyAlignment="1">
      <alignment horizontal="left" vertical="top" wrapText="1"/>
    </xf>
    <xf numFmtId="0" fontId="3" fillId="9" borderId="0" xfId="0" applyFont="1" applyFill="1" applyAlignment="1">
      <alignment vertical="top"/>
    </xf>
    <xf numFmtId="0" fontId="5" fillId="9" borderId="0" xfId="0" applyFont="1" applyFill="1" applyAlignment="1">
      <alignment vertical="top"/>
    </xf>
    <xf numFmtId="3" fontId="3" fillId="9" borderId="25" xfId="67" applyNumberFormat="1" applyFont="1" applyFill="1" applyBorder="1" applyAlignment="1">
      <alignment horizontal="left" vertical="top" indent="2"/>
    </xf>
    <xf numFmtId="0" fontId="3" fillId="9" borderId="25" xfId="0" applyFont="1" applyFill="1" applyBorder="1" applyAlignment="1">
      <alignment horizontal="left" wrapText="1" indent="2"/>
    </xf>
    <xf numFmtId="0" fontId="3" fillId="9" borderId="25" xfId="0" applyFont="1" applyFill="1" applyBorder="1" applyAlignment="1">
      <alignment horizontal="left" vertical="top" wrapText="1" indent="1"/>
    </xf>
    <xf numFmtId="3" fontId="3" fillId="9" borderId="25" xfId="67" applyNumberFormat="1" applyFont="1" applyFill="1" applyBorder="1" applyAlignment="1">
      <alignment horizontal="left" indent="2"/>
    </xf>
    <xf numFmtId="0" fontId="3" fillId="9" borderId="25" xfId="0" applyFont="1" applyFill="1" applyBorder="1" applyAlignment="1" applyProtection="1">
      <alignment horizontal="left" wrapText="1" indent="2"/>
      <protection locked="0"/>
    </xf>
    <xf numFmtId="0" fontId="28" fillId="9" borderId="23" xfId="0" applyFont="1" applyFill="1" applyBorder="1" applyAlignment="1">
      <alignment horizontal="left" vertical="top" wrapText="1"/>
    </xf>
    <xf numFmtId="3" fontId="5" fillId="9" borderId="21" xfId="0" applyNumberFormat="1" applyFont="1" applyFill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9" borderId="21" xfId="0" applyNumberFormat="1" applyFont="1" applyFill="1" applyBorder="1" applyAlignment="1">
      <alignment horizontal="right" vertical="top"/>
    </xf>
    <xf numFmtId="3" fontId="5" fillId="9" borderId="21" xfId="0" applyNumberFormat="1" applyFont="1" applyFill="1" applyBorder="1" applyAlignment="1">
      <alignment horizontal="right"/>
    </xf>
    <xf numFmtId="3" fontId="5" fillId="7" borderId="21" xfId="0" applyNumberFormat="1" applyFont="1" applyFill="1" applyBorder="1" applyAlignment="1">
      <alignment horizontal="right"/>
    </xf>
    <xf numFmtId="3" fontId="5" fillId="7" borderId="21" xfId="0" applyNumberFormat="1" applyFont="1" applyFill="1" applyBorder="1" applyAlignment="1">
      <alignment horizontal="right" vertical="center"/>
    </xf>
    <xf numFmtId="3" fontId="5" fillId="9" borderId="21" xfId="0" applyNumberFormat="1" applyFont="1" applyFill="1" applyBorder="1" applyAlignment="1" applyProtection="1">
      <alignment horizontal="right" wrapText="1"/>
      <protection locked="0"/>
    </xf>
    <xf numFmtId="3" fontId="28" fillId="9" borderId="21" xfId="0" applyNumberFormat="1" applyFont="1" applyFill="1" applyBorder="1" applyAlignment="1">
      <alignment horizontal="right"/>
    </xf>
    <xf numFmtId="3" fontId="5" fillId="7" borderId="21" xfId="0" applyNumberFormat="1" applyFont="1" applyFill="1" applyBorder="1" applyAlignment="1">
      <alignment vertical="center"/>
    </xf>
    <xf numFmtId="3" fontId="5" fillId="7" borderId="21" xfId="0" applyNumberFormat="1" applyFont="1" applyFill="1" applyBorder="1" applyAlignment="1">
      <alignment horizontal="right" vertical="top"/>
    </xf>
    <xf numFmtId="3" fontId="5" fillId="7" borderId="21" xfId="68" applyNumberFormat="1" applyFill="1" applyBorder="1" applyAlignment="1">
      <alignment horizontal="right"/>
    </xf>
    <xf numFmtId="3" fontId="5" fillId="9" borderId="21" xfId="68" applyNumberFormat="1" applyFill="1" applyBorder="1" applyAlignment="1">
      <alignment horizontal="right" vertical="top"/>
    </xf>
    <xf numFmtId="3" fontId="5" fillId="0" borderId="21" xfId="0" applyNumberFormat="1" applyFont="1" applyBorder="1" applyAlignment="1">
      <alignment horizontal="right" wrapText="1"/>
    </xf>
    <xf numFmtId="3" fontId="5" fillId="0" borderId="21" xfId="0" applyNumberFormat="1" applyFont="1" applyBorder="1" applyAlignment="1">
      <alignment horizontal="right"/>
    </xf>
    <xf numFmtId="3" fontId="3" fillId="7" borderId="21" xfId="0" applyNumberFormat="1" applyFont="1" applyFill="1" applyBorder="1" applyAlignment="1">
      <alignment horizontal="right" vertical="top"/>
    </xf>
    <xf numFmtId="3" fontId="3" fillId="9" borderId="21" xfId="0" applyNumberFormat="1" applyFont="1" applyFill="1" applyBorder="1" applyAlignment="1">
      <alignment horizontal="right" vertical="top"/>
    </xf>
    <xf numFmtId="3" fontId="3" fillId="9" borderId="21" xfId="0" applyNumberFormat="1" applyFont="1" applyFill="1" applyBorder="1" applyAlignment="1">
      <alignment vertical="top"/>
    </xf>
    <xf numFmtId="3" fontId="3" fillId="9" borderId="21" xfId="0" applyNumberFormat="1" applyFont="1" applyFill="1" applyBorder="1" applyAlignment="1">
      <alignment horizontal="right" wrapText="1"/>
    </xf>
    <xf numFmtId="3" fontId="3" fillId="7" borderId="21" xfId="0" applyNumberFormat="1" applyFont="1" applyFill="1" applyBorder="1" applyAlignment="1">
      <alignment horizontal="right" wrapText="1"/>
    </xf>
    <xf numFmtId="1" fontId="3" fillId="7" borderId="21" xfId="0" applyNumberFormat="1" applyFont="1" applyFill="1" applyBorder="1" applyAlignment="1">
      <alignment horizontal="right"/>
    </xf>
    <xf numFmtId="1" fontId="3" fillId="9" borderId="21" xfId="0" applyNumberFormat="1" applyFont="1" applyFill="1" applyBorder="1" applyAlignment="1">
      <alignment horizontal="right"/>
    </xf>
    <xf numFmtId="3" fontId="3" fillId="7" borderId="21" xfId="0" applyNumberFormat="1" applyFont="1" applyFill="1" applyBorder="1" applyAlignment="1">
      <alignment horizontal="right"/>
    </xf>
    <xf numFmtId="3" fontId="3" fillId="7" borderId="21" xfId="0" applyNumberFormat="1" applyFont="1" applyFill="1" applyBorder="1" applyAlignment="1">
      <alignment horizontal="right" vertical="center"/>
    </xf>
    <xf numFmtId="0" fontId="3" fillId="7" borderId="22" xfId="0" applyFont="1" applyFill="1" applyBorder="1" applyAlignment="1">
      <alignment horizontal="right"/>
    </xf>
    <xf numFmtId="0" fontId="5" fillId="9" borderId="21" xfId="0" applyFont="1" applyFill="1" applyBorder="1" applyAlignment="1">
      <alignment horizontal="right"/>
    </xf>
    <xf numFmtId="0" fontId="5" fillId="0" borderId="21" xfId="0" applyFont="1" applyBorder="1" applyAlignment="1">
      <alignment horizontal="right"/>
    </xf>
    <xf numFmtId="0" fontId="2" fillId="0" borderId="35" xfId="0" applyFont="1" applyBorder="1"/>
    <xf numFmtId="0" fontId="2" fillId="7" borderId="21" xfId="0" applyFont="1" applyFill="1" applyBorder="1"/>
    <xf numFmtId="3" fontId="5" fillId="7" borderId="35" xfId="0" applyNumberFormat="1" applyFont="1" applyFill="1" applyBorder="1"/>
    <xf numFmtId="3" fontId="5" fillId="9" borderId="35" xfId="0" applyNumberFormat="1" applyFont="1" applyFill="1" applyBorder="1"/>
    <xf numFmtId="3" fontId="2" fillId="7" borderId="21" xfId="0" applyNumberFormat="1" applyFont="1" applyFill="1" applyBorder="1" applyAlignment="1">
      <alignment horizontal="right" wrapText="1"/>
    </xf>
    <xf numFmtId="3" fontId="2" fillId="7" borderId="21" xfId="0" applyNumberFormat="1" applyFont="1" applyFill="1" applyBorder="1"/>
    <xf numFmtId="3" fontId="5" fillId="7" borderId="0" xfId="0" applyNumberFormat="1" applyFont="1" applyFill="1" applyAlignment="1">
      <alignment horizontal="right"/>
    </xf>
    <xf numFmtId="3" fontId="5" fillId="7" borderId="0" xfId="0" applyNumberFormat="1" applyFont="1" applyFill="1"/>
    <xf numFmtId="3" fontId="28" fillId="7" borderId="0" xfId="0" applyNumberFormat="1" applyFont="1" applyFill="1" applyAlignment="1">
      <alignment horizontal="right"/>
    </xf>
    <xf numFmtId="3" fontId="5" fillId="7" borderId="0" xfId="0" applyNumberFormat="1" applyFont="1" applyFill="1" applyAlignment="1">
      <alignment vertical="center"/>
    </xf>
    <xf numFmtId="3" fontId="5" fillId="7" borderId="0" xfId="0" applyNumberFormat="1" applyFont="1" applyFill="1" applyAlignment="1">
      <alignment horizontal="right" vertical="top"/>
    </xf>
    <xf numFmtId="3" fontId="5" fillId="7" borderId="0" xfId="68" applyNumberFormat="1" applyFill="1" applyAlignment="1">
      <alignment horizontal="right"/>
    </xf>
    <xf numFmtId="3" fontId="5" fillId="7" borderId="0" xfId="68" applyNumberFormat="1" applyFill="1" applyAlignment="1">
      <alignment horizontal="right" vertical="top"/>
    </xf>
    <xf numFmtId="0" fontId="2" fillId="7" borderId="0" xfId="0" applyFont="1" applyFill="1" applyAlignment="1">
      <alignment horizontal="right"/>
    </xf>
    <xf numFmtId="3" fontId="2" fillId="7" borderId="0" xfId="0" applyNumberFormat="1" applyFont="1" applyFill="1" applyAlignment="1">
      <alignment horizontal="right"/>
    </xf>
    <xf numFmtId="3" fontId="2" fillId="7" borderId="0" xfId="0" applyNumberFormat="1" applyFont="1" applyFill="1"/>
    <xf numFmtId="3" fontId="2" fillId="7" borderId="0" xfId="0" applyNumberFormat="1" applyFont="1" applyFill="1" applyAlignment="1">
      <alignment horizontal="right" vertical="top"/>
    </xf>
    <xf numFmtId="3" fontId="2" fillId="7" borderId="0" xfId="0" applyNumberFormat="1" applyFont="1" applyFill="1" applyAlignment="1">
      <alignment vertical="top"/>
    </xf>
    <xf numFmtId="3" fontId="2" fillId="7" borderId="0" xfId="66" applyNumberFormat="1" applyFont="1" applyFill="1" applyAlignment="1">
      <alignment horizontal="right" vertical="top"/>
    </xf>
    <xf numFmtId="3" fontId="2" fillId="7" borderId="0" xfId="0" applyNumberFormat="1" applyFont="1" applyFill="1" applyAlignment="1">
      <alignment horizontal="right" wrapText="1"/>
    </xf>
    <xf numFmtId="1" fontId="2" fillId="7" borderId="0" xfId="0" applyNumberFormat="1" applyFont="1" applyFill="1" applyAlignment="1">
      <alignment horizontal="right"/>
    </xf>
    <xf numFmtId="3" fontId="2" fillId="7" borderId="0" xfId="0" applyNumberFormat="1" applyFont="1" applyFill="1" applyAlignment="1">
      <alignment horizontal="right" vertical="center"/>
    </xf>
    <xf numFmtId="3" fontId="3" fillId="7" borderId="31" xfId="0" applyNumberFormat="1" applyFont="1" applyFill="1" applyBorder="1" applyAlignment="1" applyProtection="1">
      <alignment horizontal="right" vertical="top"/>
      <protection locked="0"/>
    </xf>
    <xf numFmtId="0" fontId="3" fillId="7" borderId="0" xfId="0" applyFont="1" applyFill="1" applyAlignment="1">
      <alignment vertical="top"/>
    </xf>
    <xf numFmtId="3" fontId="3" fillId="7" borderId="21" xfId="0" applyNumberFormat="1" applyFont="1" applyFill="1" applyBorder="1" applyAlignment="1">
      <alignment vertical="top"/>
    </xf>
    <xf numFmtId="0" fontId="3" fillId="7" borderId="0" xfId="0" applyFont="1" applyFill="1" applyAlignment="1">
      <alignment horizontal="left" vertical="top" wrapText="1" indent="2"/>
    </xf>
    <xf numFmtId="0" fontId="3" fillId="7" borderId="0" xfId="0" applyFont="1" applyFill="1" applyAlignment="1">
      <alignment vertical="center"/>
    </xf>
    <xf numFmtId="0" fontId="2" fillId="0" borderId="35" xfId="0" applyFont="1" applyBorder="1" applyAlignment="1">
      <alignment vertical="center"/>
    </xf>
    <xf numFmtId="3" fontId="2" fillId="0" borderId="21" xfId="0" applyNumberFormat="1" applyFont="1" applyBorder="1"/>
    <xf numFmtId="3" fontId="2" fillId="0" borderId="21" xfId="0" applyNumberFormat="1" applyFont="1" applyBorder="1" applyAlignment="1">
      <alignment horizontal="right"/>
    </xf>
    <xf numFmtId="3" fontId="3" fillId="9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9" borderId="0" xfId="0" applyFont="1" applyFill="1" applyAlignment="1">
      <alignment horizontal="left" vertical="top" indent="2"/>
    </xf>
    <xf numFmtId="3" fontId="3" fillId="9" borderId="35" xfId="0" applyNumberFormat="1" applyFont="1" applyFill="1" applyBorder="1" applyAlignment="1">
      <alignment horizontal="right" wrapText="1"/>
    </xf>
    <xf numFmtId="3" fontId="2" fillId="0" borderId="0" xfId="0" applyNumberFormat="1" applyFont="1"/>
    <xf numFmtId="3" fontId="2" fillId="0" borderId="0" xfId="66" applyNumberFormat="1" applyFont="1" applyAlignment="1">
      <alignment horizontal="right" vertical="top"/>
    </xf>
    <xf numFmtId="0" fontId="2" fillId="7" borderId="0" xfId="0" applyFont="1" applyFill="1"/>
    <xf numFmtId="3" fontId="2" fillId="7" borderId="0" xfId="0" applyNumberFormat="1" applyFont="1" applyFill="1" applyAlignment="1" applyProtection="1">
      <alignment horizontal="right" vertical="center" wrapText="1"/>
      <protection locked="0"/>
    </xf>
    <xf numFmtId="3" fontId="2" fillId="7" borderId="0" xfId="66" applyNumberFormat="1" applyFont="1" applyFill="1"/>
    <xf numFmtId="3" fontId="5" fillId="7" borderId="0" xfId="0" applyNumberFormat="1" applyFont="1" applyFill="1" applyAlignment="1" applyProtection="1">
      <alignment horizontal="right" vertical="center" wrapText="1"/>
      <protection locked="0"/>
    </xf>
    <xf numFmtId="3" fontId="5" fillId="7" borderId="0" xfId="66" applyNumberFormat="1" applyFill="1" applyAlignment="1">
      <alignment horizontal="right"/>
    </xf>
    <xf numFmtId="0" fontId="5" fillId="0" borderId="0" xfId="66" applyAlignment="1">
      <alignment horizontal="right"/>
    </xf>
    <xf numFmtId="3" fontId="5" fillId="0" borderId="0" xfId="0" applyNumberFormat="1" applyFont="1" applyAlignment="1">
      <alignment vertical="center"/>
    </xf>
    <xf numFmtId="3" fontId="5" fillId="0" borderId="0" xfId="0" applyNumberFormat="1" applyFont="1"/>
    <xf numFmtId="0" fontId="5" fillId="7" borderId="0" xfId="66" applyFill="1" applyAlignment="1">
      <alignment horizontal="right"/>
    </xf>
    <xf numFmtId="3" fontId="5" fillId="0" borderId="0" xfId="66" applyNumberFormat="1" applyAlignment="1">
      <alignment vertical="top"/>
    </xf>
    <xf numFmtId="3" fontId="12" fillId="0" borderId="0" xfId="66" applyNumberFormat="1" applyFont="1" applyAlignment="1">
      <alignment horizontal="right" vertical="top"/>
    </xf>
    <xf numFmtId="3" fontId="5" fillId="7" borderId="0" xfId="0" applyNumberFormat="1" applyFont="1" applyFill="1" applyAlignment="1">
      <alignment horizontal="right" vertical="center"/>
    </xf>
    <xf numFmtId="3" fontId="5" fillId="7" borderId="0" xfId="0" applyNumberFormat="1" applyFont="1" applyFill="1" applyAlignment="1" applyProtection="1">
      <alignment horizontal="right" wrapText="1"/>
      <protection locked="0"/>
    </xf>
    <xf numFmtId="3" fontId="5" fillId="7" borderId="0" xfId="0" applyNumberFormat="1" applyFont="1" applyFill="1" applyAlignment="1">
      <alignment horizontal="right" wrapText="1"/>
    </xf>
    <xf numFmtId="3" fontId="2" fillId="7" borderId="0" xfId="0" applyNumberFormat="1" applyFont="1" applyFill="1" applyAlignment="1" applyProtection="1">
      <alignment horizontal="right" vertical="top"/>
      <protection locked="0"/>
    </xf>
    <xf numFmtId="0" fontId="43" fillId="9" borderId="21" xfId="0" applyFont="1" applyFill="1" applyBorder="1" applyAlignment="1">
      <alignment horizontal="left" vertical="top" wrapText="1" indent="2"/>
    </xf>
    <xf numFmtId="0" fontId="44" fillId="7" borderId="35" xfId="0" applyFont="1" applyFill="1" applyBorder="1" applyAlignment="1">
      <alignment vertical="center"/>
    </xf>
  </cellXfs>
  <cellStyles count="71">
    <cellStyle name="£" xfId="1" xr:uid="{00000000-0005-0000-0000-000000000000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2 2" xfId="67" xr:uid="{FE2F5670-9B6D-4190-B1CC-0BF9DC354118}"/>
    <cellStyle name="Comma 3" xfId="23" xr:uid="{00000000-0005-0000-0000-000016000000}"/>
    <cellStyle name="Currency 2" xfId="24" xr:uid="{00000000-0005-0000-0000-000017000000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2 2 2" xfId="69" xr:uid="{E99C2D72-7E93-4E20-9345-B2A5BEA689DB}"/>
    <cellStyle name="Normal 2 3" xfId="66" xr:uid="{A23A5859-3BFB-478E-85B0-2DCC55FFE4BD}"/>
    <cellStyle name="Normal 3" xfId="41" xr:uid="{00000000-0005-0000-0000-000029000000}"/>
    <cellStyle name="Normal 3 2" xfId="68" xr:uid="{D0E90867-16B5-4C6D-AB38-7EEAC158816E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20Diff" xfId="50" xr:uid="{00000000-0005-0000-0000-000033000000}"/>
    <cellStyle name="Percent" xfId="51" builtinId="5"/>
    <cellStyle name="Percent 2" xfId="52" xr:uid="{00000000-0005-0000-0000-000035000000}"/>
    <cellStyle name="Percent 3" xfId="53" xr:uid="{00000000-0005-0000-0000-000036000000}"/>
    <cellStyle name="Percent 4" xfId="54" xr:uid="{00000000-0005-0000-0000-000037000000}"/>
    <cellStyle name="Percent 4 2" xfId="70" xr:uid="{66486AB1-A9BD-4496-B8A2-A562301B6954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11"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</dxfs>
  <tableStyles count="0" defaultTableStyle="TableStyleMedium2" defaultPivotStyle="PivotStyleLight16"/>
  <colors>
    <mruColors>
      <color rgb="FF000000"/>
      <color rgb="FFD9D9D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B19"/>
  <sheetViews>
    <sheetView topLeftCell="A15" zoomScale="90" zoomScaleNormal="90" workbookViewId="0">
      <selection activeCell="E19" sqref="E19"/>
    </sheetView>
  </sheetViews>
  <sheetFormatPr defaultColWidth="8.81640625" defaultRowHeight="15" x14ac:dyDescent="0.25"/>
  <cols>
    <col min="1" max="1" width="9" style="9" customWidth="1"/>
    <col min="2" max="16384" width="8.81640625" style="9"/>
  </cols>
  <sheetData>
    <row r="1" spans="1:2" ht="19.2" x14ac:dyDescent="0.35">
      <c r="A1" s="35" t="s">
        <v>356</v>
      </c>
    </row>
    <row r="2" spans="1:2" ht="15.6" customHeight="1" x14ac:dyDescent="0.25">
      <c r="A2" s="238" t="s">
        <v>112</v>
      </c>
      <c r="B2" s="5"/>
    </row>
    <row r="3" spans="1:2" ht="15.6" customHeight="1" x14ac:dyDescent="0.25">
      <c r="A3" s="238" t="s">
        <v>113</v>
      </c>
      <c r="B3" s="5"/>
    </row>
    <row r="4" spans="1:2" ht="15.6" customHeight="1" x14ac:dyDescent="0.25">
      <c r="A4" s="238" t="s">
        <v>212</v>
      </c>
      <c r="B4" s="5"/>
    </row>
    <row r="5" spans="1:2" ht="15.6" customHeight="1" x14ac:dyDescent="0.25">
      <c r="A5" s="238" t="s">
        <v>213</v>
      </c>
      <c r="B5" s="5"/>
    </row>
    <row r="6" spans="1:2" ht="15.6" customHeight="1" x14ac:dyDescent="0.25">
      <c r="A6" s="238" t="s">
        <v>122</v>
      </c>
      <c r="B6" s="5"/>
    </row>
    <row r="7" spans="1:2" ht="15.6" customHeight="1" x14ac:dyDescent="0.25">
      <c r="A7" s="238" t="s">
        <v>28</v>
      </c>
      <c r="B7" s="5"/>
    </row>
    <row r="8" spans="1:2" ht="15.6" customHeight="1" x14ac:dyDescent="0.25">
      <c r="A8" s="238" t="s">
        <v>114</v>
      </c>
      <c r="B8" s="5"/>
    </row>
    <row r="9" spans="1:2" ht="15.6" customHeight="1" x14ac:dyDescent="0.25">
      <c r="A9" s="238" t="s">
        <v>115</v>
      </c>
      <c r="B9" s="5"/>
    </row>
    <row r="10" spans="1:2" ht="15.6" customHeight="1" x14ac:dyDescent="0.25">
      <c r="A10" s="238" t="s">
        <v>144</v>
      </c>
      <c r="B10" s="5"/>
    </row>
    <row r="11" spans="1:2" ht="15.6" customHeight="1" x14ac:dyDescent="0.25">
      <c r="A11" s="238" t="s">
        <v>214</v>
      </c>
      <c r="B11" s="5"/>
    </row>
    <row r="12" spans="1:2" ht="15.6" customHeight="1" x14ac:dyDescent="0.25">
      <c r="A12" s="238" t="s">
        <v>215</v>
      </c>
      <c r="B12" s="5"/>
    </row>
    <row r="13" spans="1:2" ht="15.6" customHeight="1" x14ac:dyDescent="0.25">
      <c r="A13" s="238" t="s">
        <v>216</v>
      </c>
      <c r="B13" s="5"/>
    </row>
    <row r="14" spans="1:2" ht="15.6" customHeight="1" x14ac:dyDescent="0.25">
      <c r="A14" s="238" t="s">
        <v>217</v>
      </c>
      <c r="B14" s="5"/>
    </row>
    <row r="15" spans="1:2" ht="15.6" customHeight="1" x14ac:dyDescent="0.25">
      <c r="A15" s="238" t="s">
        <v>121</v>
      </c>
      <c r="B15" s="5"/>
    </row>
    <row r="16" spans="1:2" ht="15.6" customHeight="1" x14ac:dyDescent="0.25">
      <c r="A16" s="238" t="s">
        <v>218</v>
      </c>
      <c r="B16" s="5"/>
    </row>
    <row r="17" spans="1:2" x14ac:dyDescent="0.25">
      <c r="A17" s="238" t="s">
        <v>354</v>
      </c>
      <c r="B17" s="30"/>
    </row>
    <row r="18" spans="1:2" x14ac:dyDescent="0.25">
      <c r="A18" s="30"/>
      <c r="B18" s="30"/>
    </row>
    <row r="19" spans="1:2" x14ac:dyDescent="0.25">
      <c r="A19" s="238" t="s">
        <v>162</v>
      </c>
      <c r="B19" s="30"/>
    </row>
  </sheetData>
  <hyperlinks>
    <hyperlink ref="A2" location="Tabl_1a!A1" display="Tabl 1a: Newid mewn Cyllid Allanol Cyfun (AEF), wedi’i addasu ar gyfer trosglwyddiadau, yn ôl Awdurdod Unedol" xr:uid="{00000000-0004-0000-0400-000000000000}"/>
    <hyperlink ref="A3" location="Tabl_1b!A1" display="Tabl 1b: Newid mewn Cyllid Allanol Cyfun (AEF) ynghyd ag ychwanegiad cyllid, heb ei addasu ar gyfer trosglwyddiadau, yn ôl awdurdod unedol" xr:uid="{00000000-0004-0000-0400-000001000000}"/>
    <hyperlink ref="A4" location="Tabl_1c!A1" display="Tabl 1c: Cyllid Allanol Cyfun (AEF), yn ôl Awdurdod Unedol, 2024-25" xr:uid="{00000000-0004-0000-0400-000002000000}"/>
    <hyperlink ref="A5" location="Tabl_2a!A1" display="Tabl 2a: Dadansoddiad o'r Cyllid Cyfalaf Cyffredinol (GCF), yn ôl Awdurdod Unedol, 2024-25" xr:uid="{00000000-0004-0000-0400-000003000000}"/>
    <hyperlink ref="A6" location="Tabl_2b!A1" display="Tabl 2b: Setliad cyfalaf llywodraeth leol, yn ôl portffolio gweinidogol" xr:uid="{00000000-0004-0000-0400-000004000000}"/>
    <hyperlink ref="A7" location="Tabl_2c!A1" display="Tabl 2c: Cydrannau Cyllid Cyfalaf Asesiad o Wariant Safonol (SSA), yn ôl Awdurdod Unedol" xr:uid="{00000000-0004-0000-0400-000005000000}"/>
    <hyperlink ref="A8" location="Tabl_3!A1" display="Tabl 3: Cyfrifoldebau Newydd, yn ôl Awdurdod Unedol" xr:uid="{00000000-0004-0000-0400-000006000000}"/>
    <hyperlink ref="A9" location="Tabl_4a!A1" display="Tabl 4a: Cymhariaeth o gyfanswm Asesiad o Wariant Safonol (SSA), yn ôl Awdurdod Unedol" xr:uid="{00000000-0004-0000-0400-000007000000}"/>
    <hyperlink ref="A10" location="Tabl_4b!A1" display="Tabl 4b: Cyfansymiau sector yr Asesiadau Gwariant Safonol (SSA), wedi’i addasu ar gyfer trosglwyddiadau, yn ôl Awdurdod Unedol, 2023-24" xr:uid="{00000000-0004-0000-0400-000008000000}"/>
    <hyperlink ref="A11" location="Tabl_4c!A1" display="Tabl 4c: Cyfansymiau sector yr Asesiadau Gwariant Safonol (SSA), yn ôl Awdurdod Unedol, 2024-25" xr:uid="{00000000-0004-0000-0400-000009000000}"/>
    <hyperlink ref="A12" location="Tabl_4d!A1" display="Tabl 4d: Asesiadau ar sail Dangosyddion Gwasanaethau (IBAs), yn ôl Awdurdod Unedol, 2024-25" xr:uid="{00000000-0004-0000-0400-00000A000000}"/>
    <hyperlink ref="A13" location="Tabl_5!A1" display="Tabl 5: Manylion Prif Gyllid Cynghorau, yn ôl Awdurdod Unedol, 2024-25" xr:uid="{00000000-0004-0000-0400-00000B000000}"/>
    <hyperlink ref="A14" location="Tabl_6!A1" display="Tabl 6: Newidiadau i sylfaen Cyllid Allanol Cyfun (AEF) 2024-25, yn ôl Awdurdod Unedol" xr:uid="{00000000-0004-0000-0400-00000C000000}"/>
    <hyperlink ref="A15" location="Tabl_7!A1" display="Tabl 7: Rhestr a symiau amcangyfrifedig o Grantiau ar gyfer gyfan Cymru" xr:uid="{00000000-0004-0000-0400-00000D000000}"/>
    <hyperlink ref="A16" location="Tabl_8!A1" display="Tabl 8: Mae'r tabl yn ynysu effaith unigol diweddaru rhai elfennau o fformiwla 2023-24 drwy defnyddio data 2024-25" xr:uid="{00000000-0004-0000-0400-00000E000000}"/>
    <hyperlink ref="A19" location="Nodiadau!A1" display="Nodiadau" xr:uid="{379B2E01-C2E2-4AE7-9C93-F858EDEB38F6}"/>
    <hyperlink ref="A17" location="Tabl_9!A1" display="Tabl 9: Ardrethi a gedwir yn ôl " xr:uid="{422BBC0C-9EFE-4C35-9525-6505CF399919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J60"/>
  <sheetViews>
    <sheetView showGridLines="0" topLeftCell="A4" zoomScale="70" zoomScaleNormal="70" workbookViewId="0">
      <selection activeCell="B4" sqref="B4:E26"/>
    </sheetView>
  </sheetViews>
  <sheetFormatPr defaultColWidth="9.26953125" defaultRowHeight="15" x14ac:dyDescent="0.25"/>
  <cols>
    <col min="1" max="1" width="33.36328125" style="9" customWidth="1"/>
    <col min="2" max="2" width="24.54296875" style="9" customWidth="1"/>
    <col min="3" max="3" width="23.1796875" style="9" customWidth="1"/>
    <col min="4" max="4" width="13.26953125" style="9" customWidth="1"/>
    <col min="5" max="5" width="7.26953125" style="9" customWidth="1"/>
    <col min="6" max="6" width="9.26953125" style="9"/>
    <col min="7" max="7" width="6.7265625" style="9" customWidth="1"/>
    <col min="8" max="8" width="9.26953125" style="9"/>
    <col min="9" max="9" width="15.26953125" style="9" bestFit="1" customWidth="1"/>
    <col min="10" max="10" width="18.36328125" style="9" bestFit="1" customWidth="1"/>
    <col min="11" max="16384" width="9.26953125" style="9"/>
  </cols>
  <sheetData>
    <row r="1" spans="1:10" ht="20.55" customHeight="1" x14ac:dyDescent="0.35">
      <c r="A1" s="40" t="s">
        <v>140</v>
      </c>
      <c r="B1" s="41"/>
      <c r="C1" s="41"/>
      <c r="D1" s="41"/>
      <c r="E1" s="41"/>
    </row>
    <row r="2" spans="1:10" ht="20.55" customHeight="1" thickBot="1" x14ac:dyDescent="0.35">
      <c r="A2" s="32" t="s">
        <v>97</v>
      </c>
      <c r="B2" s="42"/>
      <c r="C2" s="42"/>
      <c r="D2" s="42"/>
      <c r="E2" s="42"/>
    </row>
    <row r="3" spans="1:10" s="5" customFormat="1" ht="50.55" customHeight="1" thickBot="1" x14ac:dyDescent="0.3">
      <c r="A3" s="105" t="s">
        <v>23</v>
      </c>
      <c r="B3" s="106" t="s">
        <v>219</v>
      </c>
      <c r="C3" s="106" t="s">
        <v>357</v>
      </c>
      <c r="D3" s="106" t="s">
        <v>24</v>
      </c>
      <c r="E3" s="106" t="s">
        <v>25</v>
      </c>
    </row>
    <row r="4" spans="1:10" s="5" customFormat="1" ht="20.100000000000001" customHeight="1" x14ac:dyDescent="0.25">
      <c r="A4" s="92" t="s">
        <v>7</v>
      </c>
      <c r="B4" s="90">
        <v>130906993.32590227</v>
      </c>
      <c r="C4" s="90">
        <v>135881460</v>
      </c>
      <c r="D4" s="91">
        <v>3.7999999999999999E-2</v>
      </c>
      <c r="E4" s="92">
        <v>14</v>
      </c>
      <c r="G4" s="24"/>
      <c r="I4" s="43"/>
      <c r="J4" s="44"/>
    </row>
    <row r="5" spans="1:10" s="5" customFormat="1" ht="15.6" customHeight="1" x14ac:dyDescent="0.25">
      <c r="A5" s="95" t="s">
        <v>0</v>
      </c>
      <c r="B5" s="93">
        <v>239296452.65039283</v>
      </c>
      <c r="C5" s="93">
        <v>248389718</v>
      </c>
      <c r="D5" s="94">
        <v>3.7999999999999999E-2</v>
      </c>
      <c r="E5" s="95">
        <v>14</v>
      </c>
      <c r="G5" s="24"/>
      <c r="I5" s="43"/>
      <c r="J5" s="44"/>
    </row>
    <row r="6" spans="1:10" s="5" customFormat="1" ht="15.6" customHeight="1" x14ac:dyDescent="0.25">
      <c r="A6" s="98" t="s">
        <v>1</v>
      </c>
      <c r="B6" s="96">
        <v>210992305.98205653</v>
      </c>
      <c r="C6" s="96">
        <v>219010014</v>
      </c>
      <c r="D6" s="97">
        <v>3.7999999999999999E-2</v>
      </c>
      <c r="E6" s="98">
        <v>14</v>
      </c>
      <c r="G6" s="24"/>
      <c r="I6" s="43"/>
      <c r="J6" s="44"/>
    </row>
    <row r="7" spans="1:10" s="5" customFormat="1" ht="15.6" customHeight="1" x14ac:dyDescent="0.25">
      <c r="A7" s="95" t="s">
        <v>8</v>
      </c>
      <c r="B7" s="93">
        <v>205729462.11456534</v>
      </c>
      <c r="C7" s="93">
        <v>215251492</v>
      </c>
      <c r="D7" s="94">
        <v>4.6283999999999999E-2</v>
      </c>
      <c r="E7" s="95">
        <v>8</v>
      </c>
      <c r="G7" s="24"/>
      <c r="I7" s="43"/>
      <c r="J7" s="44"/>
    </row>
    <row r="8" spans="1:10" s="5" customFormat="1" ht="15.6" customHeight="1" x14ac:dyDescent="0.25">
      <c r="A8" s="98" t="s">
        <v>9</v>
      </c>
      <c r="B8" s="96">
        <v>265880981.42147911</v>
      </c>
      <c r="C8" s="96">
        <v>275984459</v>
      </c>
      <c r="D8" s="97">
        <v>3.7999999999999999E-2</v>
      </c>
      <c r="E8" s="98">
        <v>14</v>
      </c>
      <c r="G8" s="24"/>
      <c r="I8" s="43"/>
      <c r="J8" s="44"/>
    </row>
    <row r="9" spans="1:10" s="5" customFormat="1" ht="15.6" customHeight="1" x14ac:dyDescent="0.25">
      <c r="A9" s="95" t="s">
        <v>10</v>
      </c>
      <c r="B9" s="93">
        <v>239205734.92055151</v>
      </c>
      <c r="C9" s="93">
        <v>249507542</v>
      </c>
      <c r="D9" s="94">
        <v>4.3067000000000001E-2</v>
      </c>
      <c r="E9" s="95">
        <v>11</v>
      </c>
      <c r="G9" s="24"/>
      <c r="I9" s="43"/>
      <c r="J9" s="44"/>
    </row>
    <row r="10" spans="1:10" s="5" customFormat="1" ht="15.6" customHeight="1" x14ac:dyDescent="0.25">
      <c r="A10" s="98" t="s">
        <v>2</v>
      </c>
      <c r="B10" s="96">
        <v>242255191.17559186</v>
      </c>
      <c r="C10" s="96">
        <v>251460889</v>
      </c>
      <c r="D10" s="97">
        <v>3.7999999999999999E-2</v>
      </c>
      <c r="E10" s="98">
        <v>14</v>
      </c>
      <c r="G10" s="24"/>
      <c r="I10" s="43"/>
      <c r="J10" s="44"/>
    </row>
    <row r="11" spans="1:10" s="5" customFormat="1" ht="15.6" customHeight="1" x14ac:dyDescent="0.25">
      <c r="A11" s="95" t="s">
        <v>3</v>
      </c>
      <c r="B11" s="93">
        <v>138944680.81616306</v>
      </c>
      <c r="C11" s="93">
        <v>144224579</v>
      </c>
      <c r="D11" s="94">
        <v>3.7999999999999999E-2</v>
      </c>
      <c r="E11" s="95">
        <v>14</v>
      </c>
      <c r="G11" s="24"/>
      <c r="I11" s="43"/>
      <c r="J11" s="44"/>
    </row>
    <row r="12" spans="1:10" s="5" customFormat="1" ht="15.6" customHeight="1" x14ac:dyDescent="0.25">
      <c r="A12" s="98" t="s">
        <v>11</v>
      </c>
      <c r="B12" s="96">
        <v>224984884.02229565</v>
      </c>
      <c r="C12" s="96">
        <v>233534310</v>
      </c>
      <c r="D12" s="97">
        <v>3.7999999999999999E-2</v>
      </c>
      <c r="E12" s="98">
        <v>14</v>
      </c>
      <c r="G12" s="24"/>
      <c r="I12" s="43"/>
      <c r="J12" s="44"/>
    </row>
    <row r="13" spans="1:10" s="5" customFormat="1" ht="15.6" customHeight="1" x14ac:dyDescent="0.25">
      <c r="A13" s="95" t="s">
        <v>12</v>
      </c>
      <c r="B13" s="93">
        <v>360749497.0071376</v>
      </c>
      <c r="C13" s="93">
        <v>375692397</v>
      </c>
      <c r="D13" s="94">
        <v>4.1422E-2</v>
      </c>
      <c r="E13" s="95">
        <v>12</v>
      </c>
      <c r="G13" s="24"/>
      <c r="I13" s="43"/>
      <c r="J13" s="44"/>
    </row>
    <row r="14" spans="1:10" s="5" customFormat="1" ht="15.6" customHeight="1" x14ac:dyDescent="0.25">
      <c r="A14" s="98" t="s">
        <v>13</v>
      </c>
      <c r="B14" s="96">
        <v>446796387.08067775</v>
      </c>
      <c r="C14" s="96">
        <v>468408904</v>
      </c>
      <c r="D14" s="97">
        <v>4.8371999999999998E-2</v>
      </c>
      <c r="E14" s="98">
        <v>4</v>
      </c>
      <c r="G14" s="24"/>
      <c r="I14" s="43"/>
      <c r="J14" s="44"/>
    </row>
    <row r="15" spans="1:10" s="5" customFormat="1" ht="15.6" customHeight="1" x14ac:dyDescent="0.25">
      <c r="A15" s="95" t="s">
        <v>14</v>
      </c>
      <c r="B15" s="93">
        <v>293058836.58595312</v>
      </c>
      <c r="C15" s="93">
        <v>306177277</v>
      </c>
      <c r="D15" s="94">
        <v>4.4763999999999998E-2</v>
      </c>
      <c r="E15" s="95">
        <v>10</v>
      </c>
      <c r="G15" s="24"/>
      <c r="I15" s="43"/>
      <c r="J15" s="44"/>
    </row>
    <row r="16" spans="1:10" s="5" customFormat="1" ht="15.6" customHeight="1" x14ac:dyDescent="0.25">
      <c r="A16" s="98" t="s">
        <v>15</v>
      </c>
      <c r="B16" s="96">
        <v>266326456.84689322</v>
      </c>
      <c r="C16" s="96">
        <v>276527648</v>
      </c>
      <c r="D16" s="97">
        <v>3.8302999999999997E-2</v>
      </c>
      <c r="E16" s="98">
        <v>13</v>
      </c>
      <c r="G16" s="24"/>
      <c r="I16" s="43"/>
      <c r="J16" s="44"/>
    </row>
    <row r="17" spans="1:10" s="5" customFormat="1" ht="15.6" customHeight="1" x14ac:dyDescent="0.25">
      <c r="A17" s="95" t="s">
        <v>16</v>
      </c>
      <c r="B17" s="93">
        <v>216230962.55052</v>
      </c>
      <c r="C17" s="93">
        <v>224447740</v>
      </c>
      <c r="D17" s="94">
        <v>3.7999999999999999E-2</v>
      </c>
      <c r="E17" s="95">
        <v>14</v>
      </c>
      <c r="G17" s="24"/>
      <c r="I17" s="43"/>
      <c r="J17" s="44"/>
    </row>
    <row r="18" spans="1:10" s="5" customFormat="1" ht="15.6" customHeight="1" x14ac:dyDescent="0.25">
      <c r="A18" s="98" t="s">
        <v>4</v>
      </c>
      <c r="B18" s="96">
        <v>497404145.95578682</v>
      </c>
      <c r="C18" s="96">
        <v>521329392</v>
      </c>
      <c r="D18" s="97">
        <v>4.8099999999999997E-2</v>
      </c>
      <c r="E18" s="98">
        <v>5</v>
      </c>
      <c r="F18" s="24"/>
      <c r="G18" s="24"/>
      <c r="I18" s="43"/>
      <c r="J18" s="44"/>
    </row>
    <row r="19" spans="1:10" s="5" customFormat="1" ht="15.6" customHeight="1" x14ac:dyDescent="0.25">
      <c r="A19" s="95" t="s">
        <v>17</v>
      </c>
      <c r="B19" s="93">
        <v>126901420.59598988</v>
      </c>
      <c r="C19" s="93">
        <v>133144168</v>
      </c>
      <c r="D19" s="94">
        <v>4.9194000000000002E-2</v>
      </c>
      <c r="E19" s="95">
        <v>3</v>
      </c>
      <c r="G19" s="24"/>
      <c r="I19" s="43"/>
      <c r="J19" s="44"/>
    </row>
    <row r="20" spans="1:10" s="5" customFormat="1" ht="15.6" customHeight="1" x14ac:dyDescent="0.25">
      <c r="A20" s="98" t="s">
        <v>18</v>
      </c>
      <c r="B20" s="96">
        <v>357689422.88391554</v>
      </c>
      <c r="C20" s="96">
        <v>373899760</v>
      </c>
      <c r="D20" s="97">
        <v>4.5319999999999999E-2</v>
      </c>
      <c r="E20" s="98">
        <v>9</v>
      </c>
      <c r="G20" s="24"/>
      <c r="I20" s="43"/>
      <c r="J20" s="44"/>
    </row>
    <row r="21" spans="1:10" s="5" customFormat="1" ht="15.6" customHeight="1" x14ac:dyDescent="0.25">
      <c r="A21" s="95" t="s">
        <v>5</v>
      </c>
      <c r="B21" s="93">
        <v>147468412.36351645</v>
      </c>
      <c r="C21" s="93">
        <v>154534061</v>
      </c>
      <c r="D21" s="94">
        <v>4.7912999999999997E-2</v>
      </c>
      <c r="E21" s="95">
        <v>6</v>
      </c>
      <c r="G21" s="24"/>
      <c r="I21" s="43"/>
      <c r="J21" s="44"/>
    </row>
    <row r="22" spans="1:10" s="5" customFormat="1" ht="15.6" customHeight="1" x14ac:dyDescent="0.25">
      <c r="A22" s="98" t="s">
        <v>6</v>
      </c>
      <c r="B22" s="96">
        <v>183439055.08978894</v>
      </c>
      <c r="C22" s="96">
        <v>192215585</v>
      </c>
      <c r="D22" s="97">
        <v>4.7843999999999998E-2</v>
      </c>
      <c r="E22" s="98">
        <v>7</v>
      </c>
      <c r="G22" s="24"/>
      <c r="I22" s="43"/>
      <c r="J22" s="44"/>
    </row>
    <row r="23" spans="1:10" s="5" customFormat="1" ht="15.6" customHeight="1" x14ac:dyDescent="0.25">
      <c r="A23" s="95" t="s">
        <v>19</v>
      </c>
      <c r="B23" s="93">
        <v>130297166.5246429</v>
      </c>
      <c r="C23" s="93">
        <v>135248459</v>
      </c>
      <c r="D23" s="94">
        <v>3.7999999999999999E-2</v>
      </c>
      <c r="E23" s="95">
        <v>14</v>
      </c>
      <c r="G23" s="24"/>
      <c r="I23" s="43"/>
      <c r="J23" s="44"/>
    </row>
    <row r="24" spans="1:10" s="5" customFormat="1" ht="15.6" customHeight="1" x14ac:dyDescent="0.25">
      <c r="A24" s="98" t="s">
        <v>20</v>
      </c>
      <c r="B24" s="96">
        <v>311914515.32521272</v>
      </c>
      <c r="C24" s="96">
        <v>329322122</v>
      </c>
      <c r="D24" s="97">
        <v>5.5808999999999997E-2</v>
      </c>
      <c r="E24" s="98">
        <v>1</v>
      </c>
      <c r="G24" s="24"/>
      <c r="I24" s="43"/>
      <c r="J24" s="44"/>
    </row>
    <row r="25" spans="1:10" s="5" customFormat="1" ht="15.6" customHeight="1" thickBot="1" x14ac:dyDescent="0.3">
      <c r="A25" s="95" t="s">
        <v>21</v>
      </c>
      <c r="B25" s="99">
        <v>640910537.76096678</v>
      </c>
      <c r="C25" s="99">
        <v>674885582</v>
      </c>
      <c r="D25" s="100">
        <v>5.3011000000000003E-2</v>
      </c>
      <c r="E25" s="101">
        <v>2</v>
      </c>
      <c r="G25" s="24"/>
      <c r="I25" s="43"/>
      <c r="J25" s="44"/>
    </row>
    <row r="26" spans="1:10" s="5" customFormat="1" ht="20.100000000000001" customHeight="1" thickBot="1" x14ac:dyDescent="0.35">
      <c r="A26" s="108" t="s">
        <v>22</v>
      </c>
      <c r="B26" s="102">
        <v>5877383503</v>
      </c>
      <c r="C26" s="102">
        <v>6139077558</v>
      </c>
      <c r="D26" s="103">
        <v>4.452560478083889E-2</v>
      </c>
      <c r="E26" s="104"/>
      <c r="G26" s="24"/>
      <c r="I26" s="45"/>
      <c r="J26" s="44"/>
    </row>
    <row r="27" spans="1:10" s="5" customFormat="1" ht="13.05" customHeight="1" x14ac:dyDescent="0.25">
      <c r="A27" s="46"/>
      <c r="B27" s="46"/>
      <c r="C27" s="46"/>
      <c r="D27" s="46"/>
      <c r="E27" s="46"/>
    </row>
    <row r="28" spans="1:10" s="5" customFormat="1" ht="12.45" customHeight="1" x14ac:dyDescent="0.25">
      <c r="A28" s="46"/>
      <c r="B28" s="47"/>
      <c r="C28" s="46"/>
      <c r="D28" s="46"/>
      <c r="E28" s="46"/>
    </row>
    <row r="29" spans="1:10" s="5" customFormat="1" ht="13.2" x14ac:dyDescent="0.25">
      <c r="B29" s="47"/>
      <c r="C29" s="48"/>
    </row>
    <row r="30" spans="1:10" s="5" customFormat="1" ht="13.2" x14ac:dyDescent="0.25">
      <c r="B30" s="47"/>
      <c r="C30" s="46"/>
    </row>
    <row r="31" spans="1:10" x14ac:dyDescent="0.25">
      <c r="B31" s="47"/>
      <c r="C31" s="46"/>
    </row>
    <row r="32" spans="1:10" x14ac:dyDescent="0.25">
      <c r="B32" s="47"/>
      <c r="C32" s="46"/>
    </row>
    <row r="33" spans="2:3" x14ac:dyDescent="0.25">
      <c r="B33" s="47"/>
      <c r="C33" s="46"/>
    </row>
    <row r="34" spans="2:3" x14ac:dyDescent="0.25">
      <c r="B34" s="47"/>
      <c r="C34" s="46"/>
    </row>
    <row r="35" spans="2:3" x14ac:dyDescent="0.25">
      <c r="B35" s="47"/>
      <c r="C35" s="46"/>
    </row>
    <row r="36" spans="2:3" x14ac:dyDescent="0.25">
      <c r="B36" s="47"/>
      <c r="C36" s="46"/>
    </row>
    <row r="37" spans="2:3" x14ac:dyDescent="0.25">
      <c r="B37" s="47"/>
      <c r="C37" s="46"/>
    </row>
    <row r="38" spans="2:3" x14ac:dyDescent="0.25">
      <c r="B38" s="47"/>
      <c r="C38" s="46"/>
    </row>
    <row r="39" spans="2:3" x14ac:dyDescent="0.25">
      <c r="B39" s="47"/>
      <c r="C39" s="46"/>
    </row>
    <row r="40" spans="2:3" x14ac:dyDescent="0.25">
      <c r="B40" s="47"/>
      <c r="C40" s="46"/>
    </row>
    <row r="41" spans="2:3" x14ac:dyDescent="0.25">
      <c r="B41" s="47"/>
      <c r="C41" s="46"/>
    </row>
    <row r="42" spans="2:3" x14ac:dyDescent="0.25">
      <c r="B42" s="47"/>
      <c r="C42" s="46"/>
    </row>
    <row r="43" spans="2:3" x14ac:dyDescent="0.25">
      <c r="B43" s="47"/>
      <c r="C43" s="46"/>
    </row>
    <row r="44" spans="2:3" x14ac:dyDescent="0.25">
      <c r="B44" s="47"/>
      <c r="C44" s="46"/>
    </row>
    <row r="45" spans="2:3" x14ac:dyDescent="0.25">
      <c r="B45" s="47"/>
      <c r="C45" s="46"/>
    </row>
    <row r="46" spans="2:3" x14ac:dyDescent="0.25">
      <c r="B46" s="47"/>
      <c r="C46" s="46"/>
    </row>
    <row r="47" spans="2:3" x14ac:dyDescent="0.25">
      <c r="B47" s="47"/>
      <c r="C47" s="46"/>
    </row>
    <row r="48" spans="2:3" x14ac:dyDescent="0.25">
      <c r="B48" s="47"/>
      <c r="C48" s="46"/>
    </row>
    <row r="49" spans="2:3" x14ac:dyDescent="0.25">
      <c r="B49" s="47"/>
      <c r="C49" s="46"/>
    </row>
    <row r="50" spans="2:3" x14ac:dyDescent="0.25">
      <c r="B50" s="47"/>
      <c r="C50" s="46"/>
    </row>
    <row r="51" spans="2:3" x14ac:dyDescent="0.25">
      <c r="B51" s="11"/>
      <c r="C51" s="49"/>
    </row>
    <row r="52" spans="2:3" x14ac:dyDescent="0.25">
      <c r="B52" s="11"/>
      <c r="C52" s="49"/>
    </row>
    <row r="53" spans="2:3" x14ac:dyDescent="0.25">
      <c r="B53" s="11"/>
      <c r="C53" s="49"/>
    </row>
    <row r="54" spans="2:3" x14ac:dyDescent="0.25">
      <c r="B54" s="11"/>
      <c r="C54" s="49"/>
    </row>
    <row r="55" spans="2:3" x14ac:dyDescent="0.25">
      <c r="B55" s="11"/>
    </row>
    <row r="56" spans="2:3" x14ac:dyDescent="0.25">
      <c r="B56" s="11"/>
    </row>
    <row r="57" spans="2:3" x14ac:dyDescent="0.25">
      <c r="B57" s="11"/>
    </row>
    <row r="58" spans="2:3" x14ac:dyDescent="0.25">
      <c r="B58" s="11"/>
    </row>
    <row r="59" spans="2:3" x14ac:dyDescent="0.25">
      <c r="B59" s="11"/>
    </row>
    <row r="60" spans="2:3" x14ac:dyDescent="0.25">
      <c r="B60" s="11"/>
    </row>
  </sheetData>
  <phoneticPr fontId="6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showRuler="0" topLeftCell="A3" zoomScale="70" zoomScaleNormal="70" workbookViewId="0">
      <selection activeCell="B4" sqref="B4:E26"/>
    </sheetView>
  </sheetViews>
  <sheetFormatPr defaultColWidth="9.26953125" defaultRowHeight="15" x14ac:dyDescent="0.25"/>
  <cols>
    <col min="1" max="1" width="30.54296875" style="9" customWidth="1"/>
    <col min="2" max="2" width="24.90625" style="9" customWidth="1"/>
    <col min="3" max="3" width="23.1796875" style="9" customWidth="1"/>
    <col min="4" max="4" width="13.26953125" style="9" customWidth="1"/>
    <col min="5" max="5" width="7.26953125" style="9" customWidth="1"/>
    <col min="6" max="6" width="9.26953125" style="9"/>
    <col min="7" max="7" width="10" style="9" bestFit="1" customWidth="1"/>
    <col min="8" max="16384" width="9.26953125" style="9"/>
  </cols>
  <sheetData>
    <row r="1" spans="1:7" s="5" customFormat="1" ht="19.2" x14ac:dyDescent="0.35">
      <c r="A1" s="40" t="s">
        <v>141</v>
      </c>
      <c r="B1" s="40"/>
      <c r="C1" s="40"/>
      <c r="D1" s="40"/>
      <c r="E1" s="40"/>
    </row>
    <row r="2" spans="1:7" s="5" customFormat="1" ht="20.55" customHeight="1" thickBot="1" x14ac:dyDescent="0.35">
      <c r="A2" s="32" t="s">
        <v>97</v>
      </c>
      <c r="B2" s="30"/>
      <c r="C2" s="30"/>
      <c r="D2" s="30"/>
      <c r="E2" s="38"/>
      <c r="F2" s="8"/>
    </row>
    <row r="3" spans="1:7" s="5" customFormat="1" ht="43.05" customHeight="1" thickBot="1" x14ac:dyDescent="0.3">
      <c r="A3" s="109" t="s">
        <v>23</v>
      </c>
      <c r="B3" s="106" t="s">
        <v>219</v>
      </c>
      <c r="C3" s="106" t="s">
        <v>357</v>
      </c>
      <c r="D3" s="106" t="s">
        <v>24</v>
      </c>
      <c r="E3" s="106" t="s">
        <v>25</v>
      </c>
    </row>
    <row r="4" spans="1:7" s="5" customFormat="1" ht="20.100000000000001" customHeight="1" x14ac:dyDescent="0.25">
      <c r="A4" s="92" t="s">
        <v>7</v>
      </c>
      <c r="B4" s="90">
        <v>127488645</v>
      </c>
      <c r="C4" s="90">
        <v>135881460</v>
      </c>
      <c r="D4" s="91">
        <v>6.5832000000000002E-2</v>
      </c>
      <c r="E4" s="92">
        <v>20</v>
      </c>
      <c r="G4" s="51"/>
    </row>
    <row r="5" spans="1:7" s="5" customFormat="1" ht="15.6" customHeight="1" x14ac:dyDescent="0.25">
      <c r="A5" s="95" t="s">
        <v>0</v>
      </c>
      <c r="B5" s="93">
        <v>232812303</v>
      </c>
      <c r="C5" s="93">
        <v>248389718</v>
      </c>
      <c r="D5" s="94">
        <v>6.6909999999999997E-2</v>
      </c>
      <c r="E5" s="95">
        <v>18</v>
      </c>
      <c r="G5" s="51"/>
    </row>
    <row r="6" spans="1:7" s="5" customFormat="1" ht="15.6" customHeight="1" x14ac:dyDescent="0.25">
      <c r="A6" s="98" t="s">
        <v>1</v>
      </c>
      <c r="B6" s="96">
        <v>203943007</v>
      </c>
      <c r="C6" s="96">
        <v>219010014</v>
      </c>
      <c r="D6" s="97">
        <v>7.3879E-2</v>
      </c>
      <c r="E6" s="98">
        <v>6</v>
      </c>
      <c r="G6" s="51"/>
    </row>
    <row r="7" spans="1:7" s="5" customFormat="1" ht="15.6" customHeight="1" x14ac:dyDescent="0.25">
      <c r="A7" s="95" t="s">
        <v>8</v>
      </c>
      <c r="B7" s="93">
        <v>200754851</v>
      </c>
      <c r="C7" s="93">
        <v>215251492</v>
      </c>
      <c r="D7" s="94">
        <v>7.2210999999999997E-2</v>
      </c>
      <c r="E7" s="95">
        <v>11</v>
      </c>
      <c r="G7" s="51"/>
    </row>
    <row r="8" spans="1:7" s="5" customFormat="1" ht="15.6" customHeight="1" x14ac:dyDescent="0.25">
      <c r="A8" s="98" t="s">
        <v>9</v>
      </c>
      <c r="B8" s="96">
        <v>258683051</v>
      </c>
      <c r="C8" s="96">
        <v>275984459</v>
      </c>
      <c r="D8" s="97">
        <v>6.6882999999999998E-2</v>
      </c>
      <c r="E8" s="98">
        <v>19</v>
      </c>
      <c r="G8" s="51"/>
    </row>
    <row r="9" spans="1:7" s="5" customFormat="1" ht="15.6" customHeight="1" x14ac:dyDescent="0.25">
      <c r="A9" s="95" t="s">
        <v>10</v>
      </c>
      <c r="B9" s="93">
        <v>232647444</v>
      </c>
      <c r="C9" s="93">
        <v>249507542</v>
      </c>
      <c r="D9" s="94">
        <v>7.2470999999999994E-2</v>
      </c>
      <c r="E9" s="95">
        <v>9</v>
      </c>
      <c r="G9" s="51"/>
    </row>
    <row r="10" spans="1:7" s="5" customFormat="1" ht="15.6" customHeight="1" x14ac:dyDescent="0.25">
      <c r="A10" s="98" t="s">
        <v>2</v>
      </c>
      <c r="B10" s="96">
        <v>235986212</v>
      </c>
      <c r="C10" s="96">
        <v>251460889</v>
      </c>
      <c r="D10" s="97">
        <v>6.5573999999999993E-2</v>
      </c>
      <c r="E10" s="98">
        <v>21</v>
      </c>
      <c r="G10" s="51"/>
    </row>
    <row r="11" spans="1:7" s="5" customFormat="1" ht="15.6" customHeight="1" x14ac:dyDescent="0.25">
      <c r="A11" s="95" t="s">
        <v>3</v>
      </c>
      <c r="B11" s="93">
        <v>135451668</v>
      </c>
      <c r="C11" s="93">
        <v>144224579</v>
      </c>
      <c r="D11" s="94">
        <v>6.4768000000000006E-2</v>
      </c>
      <c r="E11" s="95">
        <v>22</v>
      </c>
      <c r="G11" s="51"/>
    </row>
    <row r="12" spans="1:7" s="5" customFormat="1" ht="15.6" customHeight="1" x14ac:dyDescent="0.25">
      <c r="A12" s="98" t="s">
        <v>11</v>
      </c>
      <c r="B12" s="96">
        <v>218731259</v>
      </c>
      <c r="C12" s="96">
        <v>233534310</v>
      </c>
      <c r="D12" s="97">
        <v>6.7677000000000001E-2</v>
      </c>
      <c r="E12" s="98">
        <v>16</v>
      </c>
      <c r="G12" s="51"/>
    </row>
    <row r="13" spans="1:7" s="5" customFormat="1" ht="15.6" customHeight="1" x14ac:dyDescent="0.25">
      <c r="A13" s="95" t="s">
        <v>12</v>
      </c>
      <c r="B13" s="93">
        <v>351367211</v>
      </c>
      <c r="C13" s="93">
        <v>375692397</v>
      </c>
      <c r="D13" s="94">
        <v>6.923E-2</v>
      </c>
      <c r="E13" s="95">
        <v>15</v>
      </c>
      <c r="G13" s="51"/>
    </row>
    <row r="14" spans="1:7" s="5" customFormat="1" ht="15.6" customHeight="1" x14ac:dyDescent="0.25">
      <c r="A14" s="98" t="s">
        <v>13</v>
      </c>
      <c r="B14" s="96">
        <v>435233604</v>
      </c>
      <c r="C14" s="96">
        <v>468408904</v>
      </c>
      <c r="D14" s="97">
        <v>7.6224E-2</v>
      </c>
      <c r="E14" s="98">
        <v>4</v>
      </c>
      <c r="G14" s="51"/>
    </row>
    <row r="15" spans="1:7" s="5" customFormat="1" ht="15.6" customHeight="1" x14ac:dyDescent="0.25">
      <c r="A15" s="95" t="s">
        <v>14</v>
      </c>
      <c r="B15" s="93">
        <v>285857688</v>
      </c>
      <c r="C15" s="93">
        <v>306177277</v>
      </c>
      <c r="D15" s="94">
        <v>7.1082999999999993E-2</v>
      </c>
      <c r="E15" s="95">
        <v>14</v>
      </c>
      <c r="G15" s="51"/>
    </row>
    <row r="16" spans="1:7" s="5" customFormat="1" ht="15.6" customHeight="1" x14ac:dyDescent="0.25">
      <c r="A16" s="98" t="s">
        <v>15</v>
      </c>
      <c r="B16" s="96">
        <v>259044305</v>
      </c>
      <c r="C16" s="96">
        <v>276527648</v>
      </c>
      <c r="D16" s="97">
        <v>6.7491999999999996E-2</v>
      </c>
      <c r="E16" s="98">
        <v>17</v>
      </c>
      <c r="G16" s="51"/>
    </row>
    <row r="17" spans="1:7" s="5" customFormat="1" ht="15.6" customHeight="1" x14ac:dyDescent="0.25">
      <c r="A17" s="95" t="s">
        <v>16</v>
      </c>
      <c r="B17" s="93">
        <v>209530355</v>
      </c>
      <c r="C17" s="93">
        <v>224447740</v>
      </c>
      <c r="D17" s="94">
        <v>7.1193999999999993E-2</v>
      </c>
      <c r="E17" s="95">
        <v>13</v>
      </c>
      <c r="G17" s="51"/>
    </row>
    <row r="18" spans="1:7" s="5" customFormat="1" ht="15.6" customHeight="1" x14ac:dyDescent="0.25">
      <c r="A18" s="98" t="s">
        <v>4</v>
      </c>
      <c r="B18" s="96">
        <v>485712006</v>
      </c>
      <c r="C18" s="96">
        <v>521329392</v>
      </c>
      <c r="D18" s="97">
        <v>7.3330000000000006E-2</v>
      </c>
      <c r="E18" s="98">
        <v>7</v>
      </c>
      <c r="G18" s="51"/>
    </row>
    <row r="19" spans="1:7" s="5" customFormat="1" ht="15.6" customHeight="1" x14ac:dyDescent="0.25">
      <c r="A19" s="95" t="s">
        <v>17</v>
      </c>
      <c r="B19" s="93">
        <v>123668915</v>
      </c>
      <c r="C19" s="93">
        <v>133144168</v>
      </c>
      <c r="D19" s="94">
        <v>7.6618000000000006E-2</v>
      </c>
      <c r="E19" s="95">
        <v>3</v>
      </c>
      <c r="G19" s="51"/>
    </row>
    <row r="20" spans="1:7" s="5" customFormat="1" ht="15.6" customHeight="1" x14ac:dyDescent="0.25">
      <c r="A20" s="98" t="s">
        <v>18</v>
      </c>
      <c r="B20" s="96">
        <v>348835187</v>
      </c>
      <c r="C20" s="96">
        <v>373899760</v>
      </c>
      <c r="D20" s="97">
        <v>7.1851999999999999E-2</v>
      </c>
      <c r="E20" s="98">
        <v>12</v>
      </c>
      <c r="G20" s="51"/>
    </row>
    <row r="21" spans="1:7" s="5" customFormat="1" ht="15.6" customHeight="1" x14ac:dyDescent="0.25">
      <c r="A21" s="95" t="s">
        <v>5</v>
      </c>
      <c r="B21" s="93">
        <v>144093828</v>
      </c>
      <c r="C21" s="93">
        <v>154534061</v>
      </c>
      <c r="D21" s="94">
        <v>7.2454000000000005E-2</v>
      </c>
      <c r="E21" s="95">
        <v>10</v>
      </c>
      <c r="G21" s="51"/>
    </row>
    <row r="22" spans="1:7" s="5" customFormat="1" ht="15.6" customHeight="1" x14ac:dyDescent="0.25">
      <c r="A22" s="98" t="s">
        <v>6</v>
      </c>
      <c r="B22" s="96">
        <v>178785329</v>
      </c>
      <c r="C22" s="96">
        <v>192215585</v>
      </c>
      <c r="D22" s="97">
        <v>7.5119000000000005E-2</v>
      </c>
      <c r="E22" s="98">
        <v>5</v>
      </c>
      <c r="G22" s="51"/>
    </row>
    <row r="23" spans="1:7" s="5" customFormat="1" ht="15.6" customHeight="1" x14ac:dyDescent="0.25">
      <c r="A23" s="95" t="s">
        <v>19</v>
      </c>
      <c r="B23" s="93">
        <v>126045548</v>
      </c>
      <c r="C23" s="93">
        <v>135248459</v>
      </c>
      <c r="D23" s="94">
        <v>7.3012999999999995E-2</v>
      </c>
      <c r="E23" s="95">
        <v>8</v>
      </c>
      <c r="G23" s="51"/>
    </row>
    <row r="24" spans="1:7" s="5" customFormat="1" ht="15.6" customHeight="1" x14ac:dyDescent="0.25">
      <c r="A24" s="98" t="s">
        <v>20</v>
      </c>
      <c r="B24" s="96">
        <v>303328496</v>
      </c>
      <c r="C24" s="96">
        <v>329322122</v>
      </c>
      <c r="D24" s="97">
        <v>8.5694999999999993E-2</v>
      </c>
      <c r="E24" s="98">
        <v>1</v>
      </c>
      <c r="G24" s="51"/>
    </row>
    <row r="25" spans="1:7" s="5" customFormat="1" ht="15.6" customHeight="1" thickBot="1" x14ac:dyDescent="0.3">
      <c r="A25" s="101" t="s">
        <v>21</v>
      </c>
      <c r="B25" s="99">
        <v>622523150</v>
      </c>
      <c r="C25" s="99">
        <v>674885582</v>
      </c>
      <c r="D25" s="100">
        <v>8.4112999999999993E-2</v>
      </c>
      <c r="E25" s="101">
        <v>2</v>
      </c>
      <c r="G25" s="51"/>
    </row>
    <row r="26" spans="1:7" s="5" customFormat="1" ht="20.100000000000001" customHeight="1" thickBot="1" x14ac:dyDescent="0.35">
      <c r="A26" s="108" t="s">
        <v>22</v>
      </c>
      <c r="B26" s="102">
        <v>5720524062</v>
      </c>
      <c r="C26" s="102">
        <v>6139077558</v>
      </c>
      <c r="D26" s="103">
        <v>7.3166984609040531E-2</v>
      </c>
      <c r="E26" s="104"/>
    </row>
    <row r="27" spans="1:7" s="5" customFormat="1" ht="13.2" x14ac:dyDescent="0.25">
      <c r="A27" s="52"/>
    </row>
    <row r="28" spans="1:7" s="5" customFormat="1" ht="13.2" x14ac:dyDescent="0.25"/>
    <row r="30" spans="1:7" x14ac:dyDescent="0.25">
      <c r="C30" s="11"/>
    </row>
    <row r="31" spans="1:7" x14ac:dyDescent="0.25">
      <c r="C31" s="11"/>
    </row>
    <row r="32" spans="1:7" x14ac:dyDescent="0.25">
      <c r="C32" s="11"/>
    </row>
    <row r="33" spans="3:3" x14ac:dyDescent="0.25">
      <c r="C33" s="11"/>
    </row>
    <row r="34" spans="3:3" x14ac:dyDescent="0.25">
      <c r="C34" s="11"/>
    </row>
    <row r="35" spans="3:3" x14ac:dyDescent="0.25">
      <c r="C35" s="11"/>
    </row>
    <row r="36" spans="3:3" x14ac:dyDescent="0.25">
      <c r="C36" s="11"/>
    </row>
    <row r="37" spans="3:3" x14ac:dyDescent="0.25">
      <c r="C37" s="11"/>
    </row>
    <row r="38" spans="3:3" x14ac:dyDescent="0.25">
      <c r="C38" s="11"/>
    </row>
    <row r="39" spans="3:3" x14ac:dyDescent="0.25">
      <c r="C39" s="11"/>
    </row>
    <row r="40" spans="3:3" x14ac:dyDescent="0.25">
      <c r="C40" s="11"/>
    </row>
    <row r="41" spans="3:3" x14ac:dyDescent="0.25">
      <c r="C41" s="11"/>
    </row>
    <row r="42" spans="3:3" x14ac:dyDescent="0.25">
      <c r="C42" s="11"/>
    </row>
    <row r="43" spans="3:3" x14ac:dyDescent="0.25">
      <c r="C43" s="11"/>
    </row>
    <row r="44" spans="3:3" x14ac:dyDescent="0.25">
      <c r="C44" s="11"/>
    </row>
    <row r="45" spans="3:3" x14ac:dyDescent="0.25">
      <c r="C45" s="11"/>
    </row>
    <row r="46" spans="3:3" x14ac:dyDescent="0.25">
      <c r="C46" s="11"/>
    </row>
    <row r="47" spans="3:3" x14ac:dyDescent="0.25">
      <c r="C47" s="11"/>
    </row>
    <row r="48" spans="3:3" x14ac:dyDescent="0.25">
      <c r="C48" s="11"/>
    </row>
    <row r="49" spans="2:3" x14ac:dyDescent="0.25">
      <c r="C49" s="11"/>
    </row>
    <row r="50" spans="2:3" x14ac:dyDescent="0.25">
      <c r="C50" s="11"/>
    </row>
    <row r="51" spans="2:3" x14ac:dyDescent="0.25">
      <c r="B51" s="11"/>
      <c r="C51" s="11"/>
    </row>
    <row r="52" spans="2:3" x14ac:dyDescent="0.25">
      <c r="B52" s="11"/>
      <c r="C52" s="11"/>
    </row>
    <row r="53" spans="2:3" x14ac:dyDescent="0.25">
      <c r="B53" s="11"/>
      <c r="C53" s="11"/>
    </row>
  </sheetData>
  <phoneticPr fontId="6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E28"/>
  <sheetViews>
    <sheetView showGridLines="0" topLeftCell="A3" zoomScale="70" zoomScaleNormal="70" workbookViewId="0">
      <selection activeCell="B4" sqref="B4:D26"/>
    </sheetView>
  </sheetViews>
  <sheetFormatPr defaultColWidth="9.26953125" defaultRowHeight="15" x14ac:dyDescent="0.25"/>
  <cols>
    <col min="1" max="1" width="29.1796875" style="6" customWidth="1"/>
    <col min="2" max="3" width="20.26953125" style="6" customWidth="1"/>
    <col min="4" max="4" width="7.36328125" style="6" customWidth="1"/>
    <col min="5" max="16384" width="9.26953125" style="6"/>
  </cols>
  <sheetData>
    <row r="1" spans="1:4" ht="19.2" x14ac:dyDescent="0.35">
      <c r="A1" s="15" t="s">
        <v>212</v>
      </c>
      <c r="D1" s="53"/>
    </row>
    <row r="2" spans="1:4" s="1" customFormat="1" ht="22.95" customHeight="1" thickBot="1" x14ac:dyDescent="0.35">
      <c r="A2" s="23" t="s">
        <v>97</v>
      </c>
      <c r="B2" s="36"/>
      <c r="C2" s="36"/>
      <c r="D2" s="36"/>
    </row>
    <row r="3" spans="1:4" s="1" customFormat="1" ht="62.4" customHeight="1" thickBot="1" x14ac:dyDescent="0.3">
      <c r="A3" s="115" t="s">
        <v>23</v>
      </c>
      <c r="B3" s="116" t="s">
        <v>220</v>
      </c>
      <c r="C3" s="116" t="s">
        <v>98</v>
      </c>
      <c r="D3" s="116" t="s">
        <v>25</v>
      </c>
    </row>
    <row r="4" spans="1:4" s="1" customFormat="1" ht="20.100000000000001" customHeight="1" x14ac:dyDescent="0.25">
      <c r="A4" s="22" t="s">
        <v>7</v>
      </c>
      <c r="B4" s="90">
        <v>135881460</v>
      </c>
      <c r="C4" s="110">
        <v>1961.0261072866606</v>
      </c>
      <c r="D4" s="92">
        <v>12</v>
      </c>
    </row>
    <row r="5" spans="1:4" s="1" customFormat="1" ht="15.6" customHeight="1" x14ac:dyDescent="0.25">
      <c r="A5" s="107" t="s">
        <v>0</v>
      </c>
      <c r="B5" s="93">
        <v>248389718</v>
      </c>
      <c r="C5" s="111">
        <v>2084.2784691163265</v>
      </c>
      <c r="D5" s="95">
        <v>7</v>
      </c>
    </row>
    <row r="6" spans="1:4" s="1" customFormat="1" ht="15.6" customHeight="1" x14ac:dyDescent="0.25">
      <c r="A6" s="22" t="s">
        <v>1</v>
      </c>
      <c r="B6" s="96">
        <v>219010014</v>
      </c>
      <c r="C6" s="112">
        <v>1914.2558692421992</v>
      </c>
      <c r="D6" s="98">
        <v>13</v>
      </c>
    </row>
    <row r="7" spans="1:4" s="1" customFormat="1" ht="15.6" customHeight="1" x14ac:dyDescent="0.25">
      <c r="A7" s="107" t="s">
        <v>8</v>
      </c>
      <c r="B7" s="93">
        <v>215251492</v>
      </c>
      <c r="C7" s="111">
        <v>2215.5244349293921</v>
      </c>
      <c r="D7" s="95">
        <v>3</v>
      </c>
    </row>
    <row r="8" spans="1:4" s="1" customFormat="1" ht="15.6" customHeight="1" x14ac:dyDescent="0.25">
      <c r="A8" s="22" t="s">
        <v>9</v>
      </c>
      <c r="B8" s="96">
        <v>275984459</v>
      </c>
      <c r="C8" s="112">
        <v>1771.2657497496984</v>
      </c>
      <c r="D8" s="98">
        <v>19</v>
      </c>
    </row>
    <row r="9" spans="1:4" s="1" customFormat="1" ht="15.6" customHeight="1" x14ac:dyDescent="0.25">
      <c r="A9" s="107" t="s">
        <v>10</v>
      </c>
      <c r="B9" s="93">
        <v>249507542</v>
      </c>
      <c r="C9" s="111">
        <v>1832.6064972934064</v>
      </c>
      <c r="D9" s="95">
        <v>18</v>
      </c>
    </row>
    <row r="10" spans="1:4" s="1" customFormat="1" ht="15.6" customHeight="1" x14ac:dyDescent="0.25">
      <c r="A10" s="22" t="s">
        <v>2</v>
      </c>
      <c r="B10" s="96">
        <v>251460889</v>
      </c>
      <c r="C10" s="112">
        <v>1870.4459940939757</v>
      </c>
      <c r="D10" s="98">
        <v>16</v>
      </c>
    </row>
    <row r="11" spans="1:4" s="1" customFormat="1" ht="15.6" customHeight="1" x14ac:dyDescent="0.25">
      <c r="A11" s="107" t="s">
        <v>3</v>
      </c>
      <c r="B11" s="93">
        <v>144224579</v>
      </c>
      <c r="C11" s="111">
        <v>1974.3268856947295</v>
      </c>
      <c r="D11" s="95">
        <v>11</v>
      </c>
    </row>
    <row r="12" spans="1:4" s="1" customFormat="1" ht="15.6" customHeight="1" x14ac:dyDescent="0.25">
      <c r="A12" s="22" t="s">
        <v>11</v>
      </c>
      <c r="B12" s="96">
        <v>233534310</v>
      </c>
      <c r="C12" s="112">
        <v>1868.1848071292577</v>
      </c>
      <c r="D12" s="98">
        <v>17</v>
      </c>
    </row>
    <row r="13" spans="1:4" s="1" customFormat="1" ht="15.6" customHeight="1" x14ac:dyDescent="0.25">
      <c r="A13" s="107" t="s">
        <v>12</v>
      </c>
      <c r="B13" s="93">
        <v>375692397</v>
      </c>
      <c r="C13" s="111">
        <v>1976.4650021306481</v>
      </c>
      <c r="D13" s="95">
        <v>10</v>
      </c>
    </row>
    <row r="14" spans="1:4" s="1" customFormat="1" ht="15.6" customHeight="1" x14ac:dyDescent="0.25">
      <c r="A14" s="22" t="s">
        <v>13</v>
      </c>
      <c r="B14" s="96">
        <v>468408904</v>
      </c>
      <c r="C14" s="112">
        <v>1898.375242155774</v>
      </c>
      <c r="D14" s="98">
        <v>14</v>
      </c>
    </row>
    <row r="15" spans="1:4" s="1" customFormat="1" ht="15.6" customHeight="1" x14ac:dyDescent="0.25">
      <c r="A15" s="107" t="s">
        <v>14</v>
      </c>
      <c r="B15" s="93">
        <v>306177277</v>
      </c>
      <c r="C15" s="111">
        <v>2142.628147349858</v>
      </c>
      <c r="D15" s="95">
        <v>5</v>
      </c>
    </row>
    <row r="16" spans="1:4" s="1" customFormat="1" ht="15.6" customHeight="1" x14ac:dyDescent="0.25">
      <c r="A16" s="22" t="s">
        <v>15</v>
      </c>
      <c r="B16" s="96">
        <v>276527648</v>
      </c>
      <c r="C16" s="112">
        <v>1884.4350190469052</v>
      </c>
      <c r="D16" s="98">
        <v>15</v>
      </c>
    </row>
    <row r="17" spans="1:5" s="1" customFormat="1" ht="15.6" customHeight="1" x14ac:dyDescent="0.25">
      <c r="A17" s="107" t="s">
        <v>16</v>
      </c>
      <c r="B17" s="93">
        <v>224447740</v>
      </c>
      <c r="C17" s="111">
        <v>1665.8705736530769</v>
      </c>
      <c r="D17" s="95">
        <v>21</v>
      </c>
    </row>
    <row r="18" spans="1:5" s="1" customFormat="1" ht="15.6" customHeight="1" x14ac:dyDescent="0.25">
      <c r="A18" s="22" t="s">
        <v>4</v>
      </c>
      <c r="B18" s="96">
        <v>521329392</v>
      </c>
      <c r="C18" s="112">
        <v>2161.595966464603</v>
      </c>
      <c r="D18" s="98">
        <v>4</v>
      </c>
    </row>
    <row r="19" spans="1:5" s="1" customFormat="1" ht="15.6" customHeight="1" x14ac:dyDescent="0.25">
      <c r="A19" s="107" t="s">
        <v>17</v>
      </c>
      <c r="B19" s="93">
        <v>133144168</v>
      </c>
      <c r="C19" s="111">
        <v>2272.3562200262832</v>
      </c>
      <c r="D19" s="95">
        <v>2</v>
      </c>
    </row>
    <row r="20" spans="1:5" s="1" customFormat="1" ht="15.6" customHeight="1" x14ac:dyDescent="0.25">
      <c r="A20" s="22" t="s">
        <v>18</v>
      </c>
      <c r="B20" s="96">
        <v>373899760</v>
      </c>
      <c r="C20" s="112">
        <v>2119.1686551006874</v>
      </c>
      <c r="D20" s="98">
        <v>6</v>
      </c>
    </row>
    <row r="21" spans="1:5" s="1" customFormat="1" ht="15.6" customHeight="1" x14ac:dyDescent="0.25">
      <c r="A21" s="107" t="s">
        <v>5</v>
      </c>
      <c r="B21" s="93">
        <v>154534061</v>
      </c>
      <c r="C21" s="111">
        <v>2294.2879773145673</v>
      </c>
      <c r="D21" s="95">
        <v>1</v>
      </c>
    </row>
    <row r="22" spans="1:5" s="1" customFormat="1" ht="15.6" customHeight="1" x14ac:dyDescent="0.25">
      <c r="A22" s="22" t="s">
        <v>6</v>
      </c>
      <c r="B22" s="96">
        <v>192215585</v>
      </c>
      <c r="C22" s="112">
        <v>2057.5641464798382</v>
      </c>
      <c r="D22" s="98">
        <v>8</v>
      </c>
      <c r="E22" s="54"/>
    </row>
    <row r="23" spans="1:5" s="1" customFormat="1" ht="15.6" customHeight="1" x14ac:dyDescent="0.25">
      <c r="A23" s="107" t="s">
        <v>19</v>
      </c>
      <c r="B23" s="93">
        <v>135248459</v>
      </c>
      <c r="C23" s="111">
        <v>1430.1110159455229</v>
      </c>
      <c r="D23" s="95">
        <v>22</v>
      </c>
    </row>
    <row r="24" spans="1:5" s="1" customFormat="1" ht="15.6" customHeight="1" x14ac:dyDescent="0.25">
      <c r="A24" s="22" t="s">
        <v>20</v>
      </c>
      <c r="B24" s="96">
        <v>329322122</v>
      </c>
      <c r="C24" s="112">
        <v>2012.626946488376</v>
      </c>
      <c r="D24" s="98">
        <v>9</v>
      </c>
    </row>
    <row r="25" spans="1:5" s="1" customFormat="1" ht="15.6" customHeight="1" thickBot="1" x14ac:dyDescent="0.3">
      <c r="A25" s="107" t="s">
        <v>21</v>
      </c>
      <c r="B25" s="99">
        <v>674885582</v>
      </c>
      <c r="C25" s="113">
        <v>1759.640769054274</v>
      </c>
      <c r="D25" s="101">
        <v>20</v>
      </c>
    </row>
    <row r="26" spans="1:5" s="1" customFormat="1" ht="20.100000000000001" customHeight="1" thickBot="1" x14ac:dyDescent="0.35">
      <c r="A26" s="117" t="s">
        <v>22</v>
      </c>
      <c r="B26" s="102">
        <v>6139077558</v>
      </c>
      <c r="C26" s="114">
        <v>1940.042282211753</v>
      </c>
      <c r="D26" s="108"/>
    </row>
    <row r="27" spans="1:5" s="1" customFormat="1" x14ac:dyDescent="0.25">
      <c r="A27" s="22"/>
      <c r="B27" s="22"/>
      <c r="C27" s="22"/>
      <c r="D27" s="22"/>
    </row>
    <row r="28" spans="1:5" x14ac:dyDescent="0.25">
      <c r="D28" s="55"/>
    </row>
  </sheetData>
  <phoneticPr fontId="6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topLeftCell="A3" zoomScale="70" zoomScaleNormal="70" workbookViewId="0">
      <selection activeCell="B4" sqref="B4:D26"/>
    </sheetView>
  </sheetViews>
  <sheetFormatPr defaultColWidth="9.26953125" defaultRowHeight="15" x14ac:dyDescent="0.25"/>
  <cols>
    <col min="1" max="1" width="27.26953125" style="6" customWidth="1"/>
    <col min="2" max="2" width="19.6328125" style="6" customWidth="1"/>
    <col min="3" max="3" width="17.453125" style="6" customWidth="1"/>
    <col min="4" max="4" width="24.08984375" style="6" customWidth="1"/>
    <col min="5" max="16384" width="9.26953125" style="6"/>
  </cols>
  <sheetData>
    <row r="1" spans="1:5" ht="20.55" customHeight="1" x14ac:dyDescent="0.35">
      <c r="A1" s="15" t="s">
        <v>221</v>
      </c>
      <c r="B1" s="15"/>
      <c r="C1" s="15"/>
      <c r="D1" s="15"/>
    </row>
    <row r="2" spans="1:5" s="1" customFormat="1" ht="22.5" customHeight="1" thickBot="1" x14ac:dyDescent="0.35">
      <c r="A2" s="23" t="s">
        <v>97</v>
      </c>
      <c r="B2" s="22"/>
      <c r="C2" s="22"/>
      <c r="D2" s="119"/>
    </row>
    <row r="3" spans="1:5" s="3" customFormat="1" ht="46.8" customHeight="1" thickBot="1" x14ac:dyDescent="0.3">
      <c r="A3" s="118" t="s">
        <v>23</v>
      </c>
      <c r="B3" s="116" t="s">
        <v>222</v>
      </c>
      <c r="C3" s="116" t="s">
        <v>145</v>
      </c>
      <c r="D3" s="116" t="s">
        <v>146</v>
      </c>
      <c r="E3" s="17"/>
    </row>
    <row r="4" spans="1:5" s="3" customFormat="1" ht="20.100000000000001" customHeight="1" x14ac:dyDescent="0.25">
      <c r="A4" s="120" t="s">
        <v>7</v>
      </c>
      <c r="B4" s="110">
        <v>4787</v>
      </c>
      <c r="C4" s="110">
        <v>2661</v>
      </c>
      <c r="D4" s="110">
        <v>2126</v>
      </c>
    </row>
    <row r="5" spans="1:5" s="1" customFormat="1" ht="15.6" customHeight="1" x14ac:dyDescent="0.25">
      <c r="A5" s="95" t="s">
        <v>0</v>
      </c>
      <c r="B5" s="179">
        <v>9167</v>
      </c>
      <c r="C5" s="111">
        <v>5097</v>
      </c>
      <c r="D5" s="111">
        <v>4070</v>
      </c>
    </row>
    <row r="6" spans="1:5" s="1" customFormat="1" ht="15.6" customHeight="1" x14ac:dyDescent="0.25">
      <c r="A6" s="121" t="s">
        <v>1</v>
      </c>
      <c r="B6" s="112">
        <v>7550</v>
      </c>
      <c r="C6" s="112">
        <v>4198</v>
      </c>
      <c r="D6" s="112">
        <v>3352</v>
      </c>
    </row>
    <row r="7" spans="1:5" s="1" customFormat="1" ht="15.6" customHeight="1" x14ac:dyDescent="0.25">
      <c r="A7" s="95" t="s">
        <v>8</v>
      </c>
      <c r="B7" s="111">
        <v>6945</v>
      </c>
      <c r="C7" s="111">
        <v>3861</v>
      </c>
      <c r="D7" s="111">
        <v>3084</v>
      </c>
    </row>
    <row r="8" spans="1:5" s="1" customFormat="1" ht="15.6" customHeight="1" x14ac:dyDescent="0.25">
      <c r="A8" s="121" t="s">
        <v>9</v>
      </c>
      <c r="B8" s="112">
        <v>9035</v>
      </c>
      <c r="C8" s="112">
        <v>5023</v>
      </c>
      <c r="D8" s="112">
        <v>4012</v>
      </c>
    </row>
    <row r="9" spans="1:5" s="1" customFormat="1" ht="15.6" customHeight="1" x14ac:dyDescent="0.25">
      <c r="A9" s="95" t="s">
        <v>10</v>
      </c>
      <c r="B9" s="111">
        <v>7809</v>
      </c>
      <c r="C9" s="111">
        <v>4342</v>
      </c>
      <c r="D9" s="111">
        <v>3467</v>
      </c>
    </row>
    <row r="10" spans="1:5" s="1" customFormat="1" ht="15.6" customHeight="1" x14ac:dyDescent="0.25">
      <c r="A10" s="121" t="s">
        <v>2</v>
      </c>
      <c r="B10" s="112">
        <v>10342</v>
      </c>
      <c r="C10" s="112">
        <v>5750</v>
      </c>
      <c r="D10" s="112">
        <v>4592</v>
      </c>
    </row>
    <row r="11" spans="1:5" s="1" customFormat="1" ht="15.6" customHeight="1" x14ac:dyDescent="0.25">
      <c r="A11" s="95" t="s">
        <v>3</v>
      </c>
      <c r="B11" s="111">
        <v>6466</v>
      </c>
      <c r="C11" s="111">
        <v>3595</v>
      </c>
      <c r="D11" s="111">
        <v>2871</v>
      </c>
    </row>
    <row r="12" spans="1:5" s="1" customFormat="1" ht="15.6" customHeight="1" x14ac:dyDescent="0.25">
      <c r="A12" s="121" t="s">
        <v>11</v>
      </c>
      <c r="B12" s="112">
        <v>8370</v>
      </c>
      <c r="C12" s="112">
        <v>4654</v>
      </c>
      <c r="D12" s="112">
        <v>3716</v>
      </c>
    </row>
    <row r="13" spans="1:5" s="1" customFormat="1" ht="15.6" customHeight="1" x14ac:dyDescent="0.25">
      <c r="A13" s="95" t="s">
        <v>12</v>
      </c>
      <c r="B13" s="111">
        <v>13208</v>
      </c>
      <c r="C13" s="111">
        <v>7344</v>
      </c>
      <c r="D13" s="111">
        <v>5864</v>
      </c>
    </row>
    <row r="14" spans="1:5" s="1" customFormat="1" ht="15.6" customHeight="1" x14ac:dyDescent="0.25">
      <c r="A14" s="121" t="s">
        <v>13</v>
      </c>
      <c r="B14" s="112">
        <v>14338</v>
      </c>
      <c r="C14" s="112">
        <v>7972</v>
      </c>
      <c r="D14" s="112">
        <v>6366</v>
      </c>
    </row>
    <row r="15" spans="1:5" s="1" customFormat="1" ht="15.6" customHeight="1" x14ac:dyDescent="0.25">
      <c r="A15" s="95" t="s">
        <v>14</v>
      </c>
      <c r="B15" s="111">
        <v>9842</v>
      </c>
      <c r="C15" s="111">
        <v>5472</v>
      </c>
      <c r="D15" s="111">
        <v>4370</v>
      </c>
    </row>
    <row r="16" spans="1:5" s="1" customFormat="1" ht="15.6" customHeight="1" x14ac:dyDescent="0.25">
      <c r="A16" s="121" t="s">
        <v>15</v>
      </c>
      <c r="B16" s="112">
        <v>8582</v>
      </c>
      <c r="C16" s="112">
        <v>4772</v>
      </c>
      <c r="D16" s="112">
        <v>3810</v>
      </c>
    </row>
    <row r="17" spans="1:4" s="1" customFormat="1" ht="15.6" customHeight="1" x14ac:dyDescent="0.25">
      <c r="A17" s="95" t="s">
        <v>16</v>
      </c>
      <c r="B17" s="111">
        <v>7606</v>
      </c>
      <c r="C17" s="111">
        <v>4229</v>
      </c>
      <c r="D17" s="111">
        <v>3377</v>
      </c>
    </row>
    <row r="18" spans="1:4" s="1" customFormat="1" ht="15.6" customHeight="1" x14ac:dyDescent="0.25">
      <c r="A18" s="121" t="s">
        <v>4</v>
      </c>
      <c r="B18" s="112">
        <v>15472</v>
      </c>
      <c r="C18" s="112">
        <v>8602</v>
      </c>
      <c r="D18" s="112">
        <v>6870</v>
      </c>
    </row>
    <row r="19" spans="1:4" s="1" customFormat="1" ht="15.6" customHeight="1" x14ac:dyDescent="0.25">
      <c r="A19" s="95" t="s">
        <v>17</v>
      </c>
      <c r="B19" s="111">
        <v>3478</v>
      </c>
      <c r="C19" s="111">
        <v>1934</v>
      </c>
      <c r="D19" s="111">
        <v>1544</v>
      </c>
    </row>
    <row r="20" spans="1:4" s="1" customFormat="1" ht="15.6" customHeight="1" x14ac:dyDescent="0.25">
      <c r="A20" s="121" t="s">
        <v>18</v>
      </c>
      <c r="B20" s="112">
        <v>10591</v>
      </c>
      <c r="C20" s="112">
        <v>5889</v>
      </c>
      <c r="D20" s="112">
        <v>4702</v>
      </c>
    </row>
    <row r="21" spans="1:4" s="1" customFormat="1" ht="15.6" customHeight="1" x14ac:dyDescent="0.25">
      <c r="A21" s="95" t="s">
        <v>5</v>
      </c>
      <c r="B21" s="111">
        <v>4293</v>
      </c>
      <c r="C21" s="111">
        <v>2387</v>
      </c>
      <c r="D21" s="111">
        <v>1906</v>
      </c>
    </row>
    <row r="22" spans="1:4" s="1" customFormat="1" ht="15.6" customHeight="1" x14ac:dyDescent="0.25">
      <c r="A22" s="121" t="s">
        <v>6</v>
      </c>
      <c r="B22" s="112">
        <v>6024</v>
      </c>
      <c r="C22" s="112">
        <v>3349</v>
      </c>
      <c r="D22" s="112">
        <v>2675</v>
      </c>
    </row>
    <row r="23" spans="1:4" s="1" customFormat="1" ht="15.6" customHeight="1" x14ac:dyDescent="0.25">
      <c r="A23" s="95" t="s">
        <v>19</v>
      </c>
      <c r="B23" s="111">
        <v>5478</v>
      </c>
      <c r="C23" s="111">
        <v>3046</v>
      </c>
      <c r="D23" s="111">
        <v>2432</v>
      </c>
    </row>
    <row r="24" spans="1:4" s="1" customFormat="1" ht="15.6" customHeight="1" x14ac:dyDescent="0.25">
      <c r="A24" s="121" t="s">
        <v>20</v>
      </c>
      <c r="B24" s="112">
        <v>9530</v>
      </c>
      <c r="C24" s="112">
        <v>5299</v>
      </c>
      <c r="D24" s="112">
        <v>4231</v>
      </c>
    </row>
    <row r="25" spans="1:4" s="1" customFormat="1" ht="15.6" customHeight="1" thickBot="1" x14ac:dyDescent="0.3">
      <c r="A25" s="101" t="s">
        <v>21</v>
      </c>
      <c r="B25" s="113">
        <v>21087</v>
      </c>
      <c r="C25" s="113">
        <v>11724</v>
      </c>
      <c r="D25" s="113">
        <v>9363</v>
      </c>
    </row>
    <row r="26" spans="1:4" s="1" customFormat="1" ht="20.100000000000001" customHeight="1" thickBot="1" x14ac:dyDescent="0.35">
      <c r="A26" s="117" t="s">
        <v>22</v>
      </c>
      <c r="B26" s="114">
        <v>200000</v>
      </c>
      <c r="C26" s="114">
        <v>111200</v>
      </c>
      <c r="D26" s="114">
        <v>88800</v>
      </c>
    </row>
    <row r="27" spans="1:4" s="1" customFormat="1" ht="18" customHeight="1" x14ac:dyDescent="0.25"/>
    <row r="28" spans="1:4" s="1" customFormat="1" ht="13.2" x14ac:dyDescent="0.25">
      <c r="A28" s="56"/>
    </row>
    <row r="29" spans="1:4" s="1" customFormat="1" ht="13.2" x14ac:dyDescent="0.25">
      <c r="A29" s="56"/>
    </row>
    <row r="30" spans="1:4" s="1" customFormat="1" ht="13.2" x14ac:dyDescent="0.25">
      <c r="A30" s="56"/>
    </row>
    <row r="31" spans="1:4" s="1" customFormat="1" x14ac:dyDescent="0.25">
      <c r="A31" s="6"/>
      <c r="B31" s="6"/>
      <c r="C31" s="6"/>
      <c r="D31" s="6"/>
    </row>
  </sheetData>
  <phoneticPr fontId="6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D27D2-8691-4F4F-9DAE-2F5C4373F1E4}">
  <sheetPr>
    <pageSetUpPr fitToPage="1"/>
  </sheetPr>
  <dimension ref="A1:I68"/>
  <sheetViews>
    <sheetView showGridLines="0" topLeftCell="A52" zoomScale="70" zoomScaleNormal="70" workbookViewId="0">
      <selection activeCell="I64" sqref="E4:I64"/>
    </sheetView>
  </sheetViews>
  <sheetFormatPr defaultColWidth="9.26953125" defaultRowHeight="16.95" customHeight="1" x14ac:dyDescent="0.25"/>
  <cols>
    <col min="1" max="1" width="121.81640625" style="22" customWidth="1"/>
    <col min="2" max="3" width="11.08984375" style="171" customWidth="1"/>
    <col min="4" max="4" width="13.1796875" style="22" customWidth="1"/>
    <col min="5" max="254" width="9.26953125" style="22"/>
    <col min="255" max="255" width="87.54296875" style="22" customWidth="1"/>
    <col min="256" max="258" width="11.08984375" style="22" customWidth="1"/>
    <col min="259" max="510" width="9.26953125" style="22"/>
    <col min="511" max="511" width="87.54296875" style="22" customWidth="1"/>
    <col min="512" max="514" width="11.08984375" style="22" customWidth="1"/>
    <col min="515" max="766" width="9.26953125" style="22"/>
    <col min="767" max="767" width="87.54296875" style="22" customWidth="1"/>
    <col min="768" max="770" width="11.08984375" style="22" customWidth="1"/>
    <col min="771" max="1022" width="9.26953125" style="22"/>
    <col min="1023" max="1023" width="87.54296875" style="22" customWidth="1"/>
    <col min="1024" max="1026" width="11.08984375" style="22" customWidth="1"/>
    <col min="1027" max="1278" width="9.26953125" style="22"/>
    <col min="1279" max="1279" width="87.54296875" style="22" customWidth="1"/>
    <col min="1280" max="1282" width="11.08984375" style="22" customWidth="1"/>
    <col min="1283" max="1534" width="9.26953125" style="22"/>
    <col min="1535" max="1535" width="87.54296875" style="22" customWidth="1"/>
    <col min="1536" max="1538" width="11.08984375" style="22" customWidth="1"/>
    <col min="1539" max="1790" width="9.26953125" style="22"/>
    <col min="1791" max="1791" width="87.54296875" style="22" customWidth="1"/>
    <col min="1792" max="1794" width="11.08984375" style="22" customWidth="1"/>
    <col min="1795" max="2046" width="9.26953125" style="22"/>
    <col min="2047" max="2047" width="87.54296875" style="22" customWidth="1"/>
    <col min="2048" max="2050" width="11.08984375" style="22" customWidth="1"/>
    <col min="2051" max="2302" width="9.26953125" style="22"/>
    <col min="2303" max="2303" width="87.54296875" style="22" customWidth="1"/>
    <col min="2304" max="2306" width="11.08984375" style="22" customWidth="1"/>
    <col min="2307" max="2558" width="9.26953125" style="22"/>
    <col min="2559" max="2559" width="87.54296875" style="22" customWidth="1"/>
    <col min="2560" max="2562" width="11.08984375" style="22" customWidth="1"/>
    <col min="2563" max="2814" width="9.26953125" style="22"/>
    <col min="2815" max="2815" width="87.54296875" style="22" customWidth="1"/>
    <col min="2816" max="2818" width="11.08984375" style="22" customWidth="1"/>
    <col min="2819" max="3070" width="9.26953125" style="22"/>
    <col min="3071" max="3071" width="87.54296875" style="22" customWidth="1"/>
    <col min="3072" max="3074" width="11.08984375" style="22" customWidth="1"/>
    <col min="3075" max="3326" width="9.26953125" style="22"/>
    <col min="3327" max="3327" width="87.54296875" style="22" customWidth="1"/>
    <col min="3328" max="3330" width="11.08984375" style="22" customWidth="1"/>
    <col min="3331" max="3582" width="9.26953125" style="22"/>
    <col min="3583" max="3583" width="87.54296875" style="22" customWidth="1"/>
    <col min="3584" max="3586" width="11.08984375" style="22" customWidth="1"/>
    <col min="3587" max="3838" width="9.26953125" style="22"/>
    <col min="3839" max="3839" width="87.54296875" style="22" customWidth="1"/>
    <col min="3840" max="3842" width="11.08984375" style="22" customWidth="1"/>
    <col min="3843" max="4094" width="9.26953125" style="22"/>
    <col min="4095" max="4095" width="87.54296875" style="22" customWidth="1"/>
    <col min="4096" max="4098" width="11.08984375" style="22" customWidth="1"/>
    <col min="4099" max="4350" width="9.26953125" style="22"/>
    <col min="4351" max="4351" width="87.54296875" style="22" customWidth="1"/>
    <col min="4352" max="4354" width="11.08984375" style="22" customWidth="1"/>
    <col min="4355" max="4606" width="9.26953125" style="22"/>
    <col min="4607" max="4607" width="87.54296875" style="22" customWidth="1"/>
    <col min="4608" max="4610" width="11.08984375" style="22" customWidth="1"/>
    <col min="4611" max="4862" width="9.26953125" style="22"/>
    <col min="4863" max="4863" width="87.54296875" style="22" customWidth="1"/>
    <col min="4864" max="4866" width="11.08984375" style="22" customWidth="1"/>
    <col min="4867" max="5118" width="9.26953125" style="22"/>
    <col min="5119" max="5119" width="87.54296875" style="22" customWidth="1"/>
    <col min="5120" max="5122" width="11.08984375" style="22" customWidth="1"/>
    <col min="5123" max="5374" width="9.26953125" style="22"/>
    <col min="5375" max="5375" width="87.54296875" style="22" customWidth="1"/>
    <col min="5376" max="5378" width="11.08984375" style="22" customWidth="1"/>
    <col min="5379" max="5630" width="9.26953125" style="22"/>
    <col min="5631" max="5631" width="87.54296875" style="22" customWidth="1"/>
    <col min="5632" max="5634" width="11.08984375" style="22" customWidth="1"/>
    <col min="5635" max="5886" width="9.26953125" style="22"/>
    <col min="5887" max="5887" width="87.54296875" style="22" customWidth="1"/>
    <col min="5888" max="5890" width="11.08984375" style="22" customWidth="1"/>
    <col min="5891" max="6142" width="9.26953125" style="22"/>
    <col min="6143" max="6143" width="87.54296875" style="22" customWidth="1"/>
    <col min="6144" max="6146" width="11.08984375" style="22" customWidth="1"/>
    <col min="6147" max="6398" width="9.26953125" style="22"/>
    <col min="6399" max="6399" width="87.54296875" style="22" customWidth="1"/>
    <col min="6400" max="6402" width="11.08984375" style="22" customWidth="1"/>
    <col min="6403" max="6654" width="9.26953125" style="22"/>
    <col min="6655" max="6655" width="87.54296875" style="22" customWidth="1"/>
    <col min="6656" max="6658" width="11.08984375" style="22" customWidth="1"/>
    <col min="6659" max="6910" width="9.26953125" style="22"/>
    <col min="6911" max="6911" width="87.54296875" style="22" customWidth="1"/>
    <col min="6912" max="6914" width="11.08984375" style="22" customWidth="1"/>
    <col min="6915" max="7166" width="9.26953125" style="22"/>
    <col min="7167" max="7167" width="87.54296875" style="22" customWidth="1"/>
    <col min="7168" max="7170" width="11.08984375" style="22" customWidth="1"/>
    <col min="7171" max="7422" width="9.26953125" style="22"/>
    <col min="7423" max="7423" width="87.54296875" style="22" customWidth="1"/>
    <col min="7424" max="7426" width="11.08984375" style="22" customWidth="1"/>
    <col min="7427" max="7678" width="9.26953125" style="22"/>
    <col min="7679" max="7679" width="87.54296875" style="22" customWidth="1"/>
    <col min="7680" max="7682" width="11.08984375" style="22" customWidth="1"/>
    <col min="7683" max="7934" width="9.26953125" style="22"/>
    <col min="7935" max="7935" width="87.54296875" style="22" customWidth="1"/>
    <col min="7936" max="7938" width="11.08984375" style="22" customWidth="1"/>
    <col min="7939" max="8190" width="9.26953125" style="22"/>
    <col min="8191" max="8191" width="87.54296875" style="22" customWidth="1"/>
    <col min="8192" max="8194" width="11.08984375" style="22" customWidth="1"/>
    <col min="8195" max="8446" width="9.26953125" style="22"/>
    <col min="8447" max="8447" width="87.54296875" style="22" customWidth="1"/>
    <col min="8448" max="8450" width="11.08984375" style="22" customWidth="1"/>
    <col min="8451" max="8702" width="9.26953125" style="22"/>
    <col min="8703" max="8703" width="87.54296875" style="22" customWidth="1"/>
    <col min="8704" max="8706" width="11.08984375" style="22" customWidth="1"/>
    <col min="8707" max="8958" width="9.26953125" style="22"/>
    <col min="8959" max="8959" width="87.54296875" style="22" customWidth="1"/>
    <col min="8960" max="8962" width="11.08984375" style="22" customWidth="1"/>
    <col min="8963" max="9214" width="9.26953125" style="22"/>
    <col min="9215" max="9215" width="87.54296875" style="22" customWidth="1"/>
    <col min="9216" max="9218" width="11.08984375" style="22" customWidth="1"/>
    <col min="9219" max="9470" width="9.26953125" style="22"/>
    <col min="9471" max="9471" width="87.54296875" style="22" customWidth="1"/>
    <col min="9472" max="9474" width="11.08984375" style="22" customWidth="1"/>
    <col min="9475" max="9726" width="9.26953125" style="22"/>
    <col min="9727" max="9727" width="87.54296875" style="22" customWidth="1"/>
    <col min="9728" max="9730" width="11.08984375" style="22" customWidth="1"/>
    <col min="9731" max="9982" width="9.26953125" style="22"/>
    <col min="9983" max="9983" width="87.54296875" style="22" customWidth="1"/>
    <col min="9984" max="9986" width="11.08984375" style="22" customWidth="1"/>
    <col min="9987" max="10238" width="9.26953125" style="22"/>
    <col min="10239" max="10239" width="87.54296875" style="22" customWidth="1"/>
    <col min="10240" max="10242" width="11.08984375" style="22" customWidth="1"/>
    <col min="10243" max="10494" width="9.26953125" style="22"/>
    <col min="10495" max="10495" width="87.54296875" style="22" customWidth="1"/>
    <col min="10496" max="10498" width="11.08984375" style="22" customWidth="1"/>
    <col min="10499" max="10750" width="9.26953125" style="22"/>
    <col min="10751" max="10751" width="87.54296875" style="22" customWidth="1"/>
    <col min="10752" max="10754" width="11.08984375" style="22" customWidth="1"/>
    <col min="10755" max="11006" width="9.26953125" style="22"/>
    <col min="11007" max="11007" width="87.54296875" style="22" customWidth="1"/>
    <col min="11008" max="11010" width="11.08984375" style="22" customWidth="1"/>
    <col min="11011" max="11262" width="9.26953125" style="22"/>
    <col min="11263" max="11263" width="87.54296875" style="22" customWidth="1"/>
    <col min="11264" max="11266" width="11.08984375" style="22" customWidth="1"/>
    <col min="11267" max="11518" width="9.26953125" style="22"/>
    <col min="11519" max="11519" width="87.54296875" style="22" customWidth="1"/>
    <col min="11520" max="11522" width="11.08984375" style="22" customWidth="1"/>
    <col min="11523" max="11774" width="9.26953125" style="22"/>
    <col min="11775" max="11775" width="87.54296875" style="22" customWidth="1"/>
    <col min="11776" max="11778" width="11.08984375" style="22" customWidth="1"/>
    <col min="11779" max="12030" width="9.26953125" style="22"/>
    <col min="12031" max="12031" width="87.54296875" style="22" customWidth="1"/>
    <col min="12032" max="12034" width="11.08984375" style="22" customWidth="1"/>
    <col min="12035" max="12286" width="9.26953125" style="22"/>
    <col min="12287" max="12287" width="87.54296875" style="22" customWidth="1"/>
    <col min="12288" max="12290" width="11.08984375" style="22" customWidth="1"/>
    <col min="12291" max="12542" width="9.26953125" style="22"/>
    <col min="12543" max="12543" width="87.54296875" style="22" customWidth="1"/>
    <col min="12544" max="12546" width="11.08984375" style="22" customWidth="1"/>
    <col min="12547" max="12798" width="9.26953125" style="22"/>
    <col min="12799" max="12799" width="87.54296875" style="22" customWidth="1"/>
    <col min="12800" max="12802" width="11.08984375" style="22" customWidth="1"/>
    <col min="12803" max="13054" width="9.26953125" style="22"/>
    <col min="13055" max="13055" width="87.54296875" style="22" customWidth="1"/>
    <col min="13056" max="13058" width="11.08984375" style="22" customWidth="1"/>
    <col min="13059" max="13310" width="9.26953125" style="22"/>
    <col min="13311" max="13311" width="87.54296875" style="22" customWidth="1"/>
    <col min="13312" max="13314" width="11.08984375" style="22" customWidth="1"/>
    <col min="13315" max="13566" width="9.26953125" style="22"/>
    <col min="13567" max="13567" width="87.54296875" style="22" customWidth="1"/>
    <col min="13568" max="13570" width="11.08984375" style="22" customWidth="1"/>
    <col min="13571" max="13822" width="9.26953125" style="22"/>
    <col min="13823" max="13823" width="87.54296875" style="22" customWidth="1"/>
    <col min="13824" max="13826" width="11.08984375" style="22" customWidth="1"/>
    <col min="13827" max="14078" width="9.26953125" style="22"/>
    <col min="14079" max="14079" width="87.54296875" style="22" customWidth="1"/>
    <col min="14080" max="14082" width="11.08984375" style="22" customWidth="1"/>
    <col min="14083" max="14334" width="9.26953125" style="22"/>
    <col min="14335" max="14335" width="87.54296875" style="22" customWidth="1"/>
    <col min="14336" max="14338" width="11.08984375" style="22" customWidth="1"/>
    <col min="14339" max="14590" width="9.26953125" style="22"/>
    <col min="14591" max="14591" width="87.54296875" style="22" customWidth="1"/>
    <col min="14592" max="14594" width="11.08984375" style="22" customWidth="1"/>
    <col min="14595" max="14846" width="9.26953125" style="22"/>
    <col min="14847" max="14847" width="87.54296875" style="22" customWidth="1"/>
    <col min="14848" max="14850" width="11.08984375" style="22" customWidth="1"/>
    <col min="14851" max="15102" width="9.26953125" style="22"/>
    <col min="15103" max="15103" width="87.54296875" style="22" customWidth="1"/>
    <col min="15104" max="15106" width="11.08984375" style="22" customWidth="1"/>
    <col min="15107" max="15358" width="9.26953125" style="22"/>
    <col min="15359" max="15359" width="87.54296875" style="22" customWidth="1"/>
    <col min="15360" max="15362" width="11.08984375" style="22" customWidth="1"/>
    <col min="15363" max="15614" width="9.26953125" style="22"/>
    <col min="15615" max="15615" width="87.54296875" style="22" customWidth="1"/>
    <col min="15616" max="15618" width="11.08984375" style="22" customWidth="1"/>
    <col min="15619" max="15870" width="9.26953125" style="22"/>
    <col min="15871" max="15871" width="87.54296875" style="22" customWidth="1"/>
    <col min="15872" max="15874" width="11.08984375" style="22" customWidth="1"/>
    <col min="15875" max="16126" width="9.26953125" style="22"/>
    <col min="16127" max="16127" width="87.54296875" style="22" customWidth="1"/>
    <col min="16128" max="16130" width="11.08984375" style="22" customWidth="1"/>
    <col min="16131" max="16384" width="9.26953125" style="22"/>
  </cols>
  <sheetData>
    <row r="1" spans="1:9" s="157" customFormat="1" ht="28.05" customHeight="1" x14ac:dyDescent="0.25">
      <c r="A1" s="18" t="s">
        <v>209</v>
      </c>
      <c r="B1" s="33"/>
      <c r="C1" s="34"/>
    </row>
    <row r="2" spans="1:9" ht="21" customHeight="1" thickBot="1" x14ac:dyDescent="0.35">
      <c r="A2" s="23" t="s">
        <v>124</v>
      </c>
      <c r="B2" s="152"/>
      <c r="C2" s="153"/>
      <c r="D2" s="158"/>
    </row>
    <row r="3" spans="1:9" ht="20.100000000000001" customHeight="1" thickBot="1" x14ac:dyDescent="0.35">
      <c r="A3" s="182" t="s">
        <v>120</v>
      </c>
      <c r="B3" s="183" t="s">
        <v>102</v>
      </c>
      <c r="C3" s="183" t="s">
        <v>231</v>
      </c>
    </row>
    <row r="4" spans="1:9" ht="20.100000000000001" customHeight="1" x14ac:dyDescent="0.25">
      <c r="A4" s="278" t="s">
        <v>240</v>
      </c>
      <c r="B4" s="240">
        <f>SUM(B5:B18)</f>
        <v>465497.065</v>
      </c>
      <c r="C4" s="192">
        <f>SUM(C5:C18)</f>
        <v>490391.23199999996</v>
      </c>
      <c r="E4" s="240"/>
      <c r="F4" s="240"/>
    </row>
    <row r="5" spans="1:9" s="30" customFormat="1" ht="15.6" customHeight="1" x14ac:dyDescent="0.25">
      <c r="A5" s="279" t="s">
        <v>128</v>
      </c>
      <c r="B5" s="265">
        <v>180000</v>
      </c>
      <c r="C5" s="315">
        <v>200000</v>
      </c>
      <c r="E5" s="394"/>
      <c r="F5" s="394"/>
      <c r="H5" s="22"/>
      <c r="I5" s="22"/>
    </row>
    <row r="6" spans="1:9" ht="15.6" customHeight="1" x14ac:dyDescent="0.25">
      <c r="A6" s="280" t="s">
        <v>241</v>
      </c>
      <c r="B6" s="241">
        <v>60400</v>
      </c>
      <c r="C6" s="316">
        <v>60400</v>
      </c>
      <c r="E6" s="394"/>
      <c r="F6" s="394"/>
    </row>
    <row r="7" spans="1:9" ht="15.6" customHeight="1" x14ac:dyDescent="0.25">
      <c r="A7" s="281" t="s">
        <v>242</v>
      </c>
      <c r="B7" s="265">
        <v>46329.885000000002</v>
      </c>
      <c r="C7" s="317">
        <v>46000</v>
      </c>
      <c r="E7" s="394"/>
      <c r="F7" s="390"/>
    </row>
    <row r="8" spans="1:9" ht="15.6" customHeight="1" x14ac:dyDescent="0.25">
      <c r="A8" s="282" t="s">
        <v>361</v>
      </c>
      <c r="B8" s="242">
        <v>45332</v>
      </c>
      <c r="C8" s="318">
        <v>64182</v>
      </c>
      <c r="E8" s="409"/>
      <c r="F8" s="409"/>
    </row>
    <row r="9" spans="1:9" s="30" customFormat="1" ht="15.6" customHeight="1" x14ac:dyDescent="0.25">
      <c r="A9" s="283" t="s">
        <v>243</v>
      </c>
      <c r="B9" s="265">
        <v>40000</v>
      </c>
      <c r="C9" s="315">
        <v>40000</v>
      </c>
      <c r="E9" s="394"/>
      <c r="F9" s="394"/>
      <c r="H9" s="22"/>
      <c r="I9" s="22"/>
    </row>
    <row r="10" spans="1:9" s="159" customFormat="1" ht="15.6" customHeight="1" x14ac:dyDescent="0.25">
      <c r="A10" s="284" t="s">
        <v>244</v>
      </c>
      <c r="B10" s="241">
        <v>25000</v>
      </c>
      <c r="C10" s="316">
        <v>19000</v>
      </c>
      <c r="E10" s="394"/>
      <c r="F10" s="394"/>
      <c r="H10" s="22"/>
      <c r="I10" s="22"/>
    </row>
    <row r="11" spans="1:9" s="160" customFormat="1" ht="15.6" customHeight="1" x14ac:dyDescent="0.25">
      <c r="A11" s="281" t="s">
        <v>246</v>
      </c>
      <c r="B11" s="265">
        <v>20647</v>
      </c>
      <c r="C11" s="319" t="s">
        <v>95</v>
      </c>
      <c r="E11" s="394"/>
      <c r="F11" s="389"/>
      <c r="H11" s="22"/>
      <c r="I11" s="22"/>
    </row>
    <row r="12" spans="1:9" s="160" customFormat="1" ht="15.6" customHeight="1" x14ac:dyDescent="0.25">
      <c r="A12" s="285" t="s">
        <v>190</v>
      </c>
      <c r="B12" s="241">
        <v>20000</v>
      </c>
      <c r="C12" s="316">
        <v>35000</v>
      </c>
      <c r="E12" s="394"/>
      <c r="F12" s="394"/>
      <c r="H12" s="22"/>
      <c r="I12" s="22"/>
    </row>
    <row r="13" spans="1:9" ht="15.6" customHeight="1" x14ac:dyDescent="0.25">
      <c r="A13" s="286" t="s">
        <v>245</v>
      </c>
      <c r="B13" s="265">
        <v>18290.27</v>
      </c>
      <c r="C13" s="315" t="s">
        <v>95</v>
      </c>
      <c r="E13" s="394"/>
      <c r="F13" s="394"/>
    </row>
    <row r="14" spans="1:9" s="161" customFormat="1" ht="15.6" customHeight="1" x14ac:dyDescent="0.25">
      <c r="A14" s="280" t="s">
        <v>247</v>
      </c>
      <c r="B14" s="241">
        <v>6000</v>
      </c>
      <c r="C14" s="316">
        <v>6000</v>
      </c>
      <c r="E14" s="394"/>
      <c r="F14" s="394"/>
      <c r="H14" s="22"/>
      <c r="I14" s="22"/>
    </row>
    <row r="15" spans="1:9" s="30" customFormat="1" ht="15.6" customHeight="1" x14ac:dyDescent="0.25">
      <c r="A15" s="286" t="s">
        <v>362</v>
      </c>
      <c r="B15" s="265">
        <v>2108.87</v>
      </c>
      <c r="C15" s="315">
        <v>18232.132000000001</v>
      </c>
      <c r="E15" s="394"/>
      <c r="F15" s="394"/>
      <c r="H15" s="22"/>
      <c r="I15" s="22"/>
    </row>
    <row r="16" spans="1:9" ht="15.6" customHeight="1" x14ac:dyDescent="0.25">
      <c r="A16" s="280" t="s">
        <v>191</v>
      </c>
      <c r="B16" s="241">
        <v>749.97</v>
      </c>
      <c r="C16" s="320">
        <v>0</v>
      </c>
      <c r="E16" s="394"/>
      <c r="F16" s="389"/>
    </row>
    <row r="17" spans="1:9" ht="15.6" customHeight="1" x14ac:dyDescent="0.25">
      <c r="A17" s="287" t="s">
        <v>248</v>
      </c>
      <c r="B17" s="265">
        <v>505</v>
      </c>
      <c r="C17" s="317">
        <v>1439</v>
      </c>
      <c r="E17" s="394"/>
      <c r="F17" s="390"/>
    </row>
    <row r="18" spans="1:9" ht="15.6" customHeight="1" x14ac:dyDescent="0.25">
      <c r="A18" s="280" t="s">
        <v>249</v>
      </c>
      <c r="B18" s="241">
        <v>134.07</v>
      </c>
      <c r="C18" s="316">
        <v>138.1</v>
      </c>
      <c r="E18" s="394"/>
      <c r="F18" s="394"/>
    </row>
    <row r="19" spans="1:9" ht="20.100000000000001" customHeight="1" x14ac:dyDescent="0.25">
      <c r="A19" s="288" t="s">
        <v>250</v>
      </c>
      <c r="B19" s="266">
        <f>SUM(B20:B29)</f>
        <v>345300</v>
      </c>
      <c r="C19" s="181">
        <f>SUM(C20:C29)</f>
        <v>333402</v>
      </c>
      <c r="E19" s="240"/>
      <c r="F19" s="240"/>
    </row>
    <row r="20" spans="1:9" s="30" customFormat="1" ht="15.6" customHeight="1" x14ac:dyDescent="0.3">
      <c r="A20" s="285" t="s">
        <v>251</v>
      </c>
      <c r="B20" s="243">
        <v>164800</v>
      </c>
      <c r="C20" s="318">
        <v>202402</v>
      </c>
      <c r="D20" s="19"/>
      <c r="E20" s="410"/>
      <c r="F20" s="409"/>
      <c r="H20" s="22"/>
      <c r="I20" s="22"/>
    </row>
    <row r="21" spans="1:9" s="159" customFormat="1" ht="15.6" customHeight="1" x14ac:dyDescent="0.25">
      <c r="A21" s="289" t="s">
        <v>363</v>
      </c>
      <c r="B21" s="265">
        <v>40000</v>
      </c>
      <c r="C21" s="321">
        <v>24000</v>
      </c>
      <c r="E21" s="410"/>
      <c r="F21" s="409"/>
      <c r="H21" s="22"/>
      <c r="I21" s="22"/>
    </row>
    <row r="22" spans="1:9" s="30" customFormat="1" ht="15.6" customHeight="1" x14ac:dyDescent="0.25">
      <c r="A22" s="285" t="s">
        <v>188</v>
      </c>
      <c r="B22" s="243">
        <v>29500</v>
      </c>
      <c r="C22" s="322">
        <v>15000</v>
      </c>
      <c r="D22" s="154"/>
      <c r="E22" s="410"/>
      <c r="F22" s="391"/>
      <c r="H22" s="22"/>
      <c r="I22" s="22"/>
    </row>
    <row r="23" spans="1:9" s="159" customFormat="1" ht="15.6" customHeight="1" x14ac:dyDescent="0.25">
      <c r="A23" s="290" t="s">
        <v>109</v>
      </c>
      <c r="B23" s="268">
        <v>26000</v>
      </c>
      <c r="C23" s="321">
        <v>20000</v>
      </c>
      <c r="E23" s="391"/>
      <c r="F23" s="391"/>
      <c r="H23" s="22"/>
      <c r="I23" s="22"/>
    </row>
    <row r="24" spans="1:9" s="30" customFormat="1" ht="15.6" customHeight="1" x14ac:dyDescent="0.25">
      <c r="A24" s="291" t="s">
        <v>364</v>
      </c>
      <c r="B24" s="244">
        <v>25000</v>
      </c>
      <c r="C24" s="323">
        <v>12000</v>
      </c>
      <c r="E24" s="244"/>
      <c r="F24" s="244"/>
      <c r="H24" s="22"/>
      <c r="I24" s="22"/>
    </row>
    <row r="25" spans="1:9" s="30" customFormat="1" ht="15.6" customHeight="1" x14ac:dyDescent="0.25">
      <c r="A25" s="290" t="s">
        <v>187</v>
      </c>
      <c r="B25" s="265">
        <v>20000</v>
      </c>
      <c r="C25" s="315">
        <v>20000</v>
      </c>
      <c r="E25" s="394"/>
      <c r="F25" s="394"/>
      <c r="H25" s="22"/>
      <c r="I25" s="22"/>
    </row>
    <row r="26" spans="1:9" s="30" customFormat="1" ht="15.6" customHeight="1" x14ac:dyDescent="0.25">
      <c r="A26" s="292" t="s">
        <v>125</v>
      </c>
      <c r="B26" s="245">
        <v>20000</v>
      </c>
      <c r="C26" s="322">
        <v>20000</v>
      </c>
      <c r="D26" s="154"/>
      <c r="E26" s="392"/>
      <c r="F26" s="391"/>
      <c r="H26" s="22"/>
      <c r="I26" s="22"/>
    </row>
    <row r="27" spans="1:9" s="30" customFormat="1" ht="15.6" customHeight="1" x14ac:dyDescent="0.25">
      <c r="A27" s="293" t="s">
        <v>365</v>
      </c>
      <c r="B27" s="265">
        <v>10000</v>
      </c>
      <c r="C27" s="315">
        <v>5000</v>
      </c>
      <c r="D27" s="155"/>
      <c r="E27" s="410"/>
      <c r="F27" s="410"/>
      <c r="H27" s="22"/>
      <c r="I27" s="22"/>
    </row>
    <row r="28" spans="1:9" s="30" customFormat="1" ht="15.6" customHeight="1" x14ac:dyDescent="0.25">
      <c r="A28" s="285" t="s">
        <v>189</v>
      </c>
      <c r="B28" s="241">
        <v>10000</v>
      </c>
      <c r="C28" s="316">
        <v>10000</v>
      </c>
      <c r="D28" s="154"/>
      <c r="E28" s="394"/>
      <c r="F28" s="394"/>
      <c r="H28" s="22"/>
      <c r="I28" s="22"/>
    </row>
    <row r="29" spans="1:9" ht="15.6" customHeight="1" x14ac:dyDescent="0.25">
      <c r="A29" s="294" t="s">
        <v>366</v>
      </c>
      <c r="B29" s="270">
        <v>0</v>
      </c>
      <c r="C29" s="321">
        <v>5000</v>
      </c>
      <c r="E29" s="411"/>
      <c r="F29" s="391"/>
    </row>
    <row r="30" spans="1:9" s="30" customFormat="1" ht="20.100000000000001" customHeight="1" x14ac:dyDescent="0.25">
      <c r="A30" s="295" t="s">
        <v>252</v>
      </c>
      <c r="B30" s="246">
        <f>SUM(B31:B31)</f>
        <v>102900</v>
      </c>
      <c r="C30" s="324">
        <f>SUM(C31:C31)</f>
        <v>103000</v>
      </c>
      <c r="E30" s="246"/>
      <c r="F30" s="246"/>
      <c r="H30" s="22"/>
      <c r="I30" s="22"/>
    </row>
    <row r="31" spans="1:9" ht="15.6" customHeight="1" x14ac:dyDescent="0.25">
      <c r="A31" s="296" t="s">
        <v>253</v>
      </c>
      <c r="B31" s="272">
        <v>102900</v>
      </c>
      <c r="C31" s="325">
        <v>103000</v>
      </c>
      <c r="E31" s="412"/>
      <c r="F31" s="413"/>
    </row>
    <row r="32" spans="1:9" ht="20.100000000000001" customHeight="1" x14ac:dyDescent="0.25">
      <c r="A32" s="297" t="s">
        <v>254</v>
      </c>
      <c r="B32" s="240">
        <f>SUM(B33:B44)</f>
        <v>44700.667589999997</v>
      </c>
      <c r="C32" s="180">
        <f>SUM(C33:C44)</f>
        <v>53953.981</v>
      </c>
      <c r="E32" s="240"/>
      <c r="F32" s="240"/>
    </row>
    <row r="33" spans="1:9" s="30" customFormat="1" ht="15.6" customHeight="1" x14ac:dyDescent="0.25">
      <c r="A33" s="298" t="s">
        <v>255</v>
      </c>
      <c r="B33" s="273">
        <v>16923.935590000001</v>
      </c>
      <c r="C33" s="179">
        <v>30650</v>
      </c>
      <c r="E33" s="248"/>
      <c r="F33" s="383"/>
      <c r="H33" s="22"/>
      <c r="I33" s="22"/>
    </row>
    <row r="34" spans="1:9" s="30" customFormat="1" ht="15.6" customHeight="1" x14ac:dyDescent="0.25">
      <c r="A34" s="299" t="s">
        <v>108</v>
      </c>
      <c r="B34" s="248">
        <v>10000</v>
      </c>
      <c r="C34" s="326" t="s">
        <v>95</v>
      </c>
      <c r="E34" s="248"/>
      <c r="F34" s="166"/>
      <c r="H34" s="22"/>
      <c r="I34" s="22"/>
    </row>
    <row r="35" spans="1:9" s="30" customFormat="1" ht="15.6" customHeight="1" x14ac:dyDescent="0.25">
      <c r="A35" s="300" t="s">
        <v>126</v>
      </c>
      <c r="B35" s="274">
        <v>9700</v>
      </c>
      <c r="C35" s="179">
        <v>12000</v>
      </c>
      <c r="E35" s="382"/>
      <c r="F35" s="383"/>
      <c r="H35" s="22"/>
      <c r="I35" s="22"/>
    </row>
    <row r="36" spans="1:9" s="160" customFormat="1" ht="15.6" customHeight="1" x14ac:dyDescent="0.25">
      <c r="A36" s="301" t="s">
        <v>256</v>
      </c>
      <c r="B36" s="248">
        <v>3621</v>
      </c>
      <c r="C36" s="112">
        <v>3407</v>
      </c>
      <c r="E36" s="248"/>
      <c r="F36" s="383"/>
      <c r="H36" s="22"/>
      <c r="I36" s="22"/>
    </row>
    <row r="37" spans="1:9" s="30" customFormat="1" ht="15.6" customHeight="1" x14ac:dyDescent="0.25">
      <c r="A37" s="302" t="s">
        <v>186</v>
      </c>
      <c r="B37" s="275">
        <v>1844.231</v>
      </c>
      <c r="C37" s="327">
        <v>1844.231</v>
      </c>
      <c r="E37" s="414"/>
      <c r="F37" s="414"/>
      <c r="H37" s="22"/>
      <c r="I37" s="22"/>
    </row>
    <row r="38" spans="1:9" s="160" customFormat="1" ht="15.6" customHeight="1" x14ac:dyDescent="0.25">
      <c r="A38" s="303" t="s">
        <v>257</v>
      </c>
      <c r="B38" s="248">
        <v>1200</v>
      </c>
      <c r="C38" s="328">
        <v>1260</v>
      </c>
      <c r="E38" s="248"/>
      <c r="F38" s="248"/>
      <c r="H38" s="22"/>
      <c r="I38" s="22"/>
    </row>
    <row r="39" spans="1:9" s="160" customFormat="1" ht="15.6" customHeight="1" x14ac:dyDescent="0.25">
      <c r="A39" s="300" t="s">
        <v>129</v>
      </c>
      <c r="B39" s="273">
        <v>650</v>
      </c>
      <c r="C39" s="329">
        <v>600</v>
      </c>
      <c r="E39" s="248"/>
      <c r="F39" s="248"/>
      <c r="H39" s="22"/>
      <c r="I39" s="22"/>
    </row>
    <row r="40" spans="1:9" s="30" customFormat="1" ht="15.6" customHeight="1" x14ac:dyDescent="0.25">
      <c r="A40" s="303" t="s">
        <v>258</v>
      </c>
      <c r="B40" s="248">
        <v>500</v>
      </c>
      <c r="C40" s="328">
        <v>475</v>
      </c>
      <c r="E40" s="248"/>
      <c r="F40" s="248"/>
      <c r="H40" s="22"/>
      <c r="I40" s="22"/>
    </row>
    <row r="41" spans="1:9" s="30" customFormat="1" ht="15.6" customHeight="1" x14ac:dyDescent="0.25">
      <c r="A41" s="304" t="s">
        <v>259</v>
      </c>
      <c r="B41" s="273">
        <v>189.751</v>
      </c>
      <c r="C41" s="329">
        <v>250</v>
      </c>
      <c r="E41" s="248"/>
      <c r="F41" s="248"/>
      <c r="H41" s="22"/>
      <c r="I41" s="22"/>
    </row>
    <row r="42" spans="1:9" s="30" customFormat="1" ht="15.6" customHeight="1" x14ac:dyDescent="0.25">
      <c r="A42" s="301" t="s">
        <v>260</v>
      </c>
      <c r="B42" s="248">
        <v>36.75</v>
      </c>
      <c r="C42" s="328">
        <v>36.75</v>
      </c>
      <c r="E42" s="248"/>
      <c r="F42" s="248"/>
      <c r="H42" s="22"/>
      <c r="I42" s="22"/>
    </row>
    <row r="43" spans="1:9" s="162" customFormat="1" ht="15.6" customHeight="1" x14ac:dyDescent="0.3">
      <c r="A43" s="305" t="s">
        <v>261</v>
      </c>
      <c r="B43" s="273">
        <v>35</v>
      </c>
      <c r="C43" s="329">
        <v>2431</v>
      </c>
      <c r="E43" s="248"/>
      <c r="F43" s="248"/>
      <c r="H43" s="22"/>
      <c r="I43" s="22"/>
    </row>
    <row r="44" spans="1:9" s="30" customFormat="1" ht="15.6" customHeight="1" x14ac:dyDescent="0.25">
      <c r="A44" s="306" t="s">
        <v>262</v>
      </c>
      <c r="B44" s="248">
        <v>0</v>
      </c>
      <c r="C44" s="112">
        <v>1000</v>
      </c>
      <c r="E44" s="248"/>
      <c r="F44" s="383"/>
      <c r="H44" s="22"/>
      <c r="I44" s="22"/>
    </row>
    <row r="45" spans="1:9" s="30" customFormat="1" ht="20.100000000000001" customHeight="1" x14ac:dyDescent="0.25">
      <c r="A45" s="288" t="s">
        <v>269</v>
      </c>
      <c r="B45" s="266">
        <f>SUM(B46:B50)</f>
        <v>19416.383000000002</v>
      </c>
      <c r="C45" s="181">
        <f>SUM(C46:C50)</f>
        <v>25030</v>
      </c>
      <c r="E45" s="240"/>
      <c r="F45" s="240"/>
      <c r="H45" s="22"/>
      <c r="I45" s="22"/>
    </row>
    <row r="46" spans="1:9" s="30" customFormat="1" ht="15.6" customHeight="1" x14ac:dyDescent="0.25">
      <c r="A46" s="307" t="s">
        <v>367</v>
      </c>
      <c r="B46" s="248">
        <v>14000</v>
      </c>
      <c r="C46" s="328">
        <v>22000</v>
      </c>
      <c r="E46" s="248"/>
      <c r="F46" s="248"/>
      <c r="H46" s="22"/>
      <c r="I46" s="22"/>
    </row>
    <row r="47" spans="1:9" s="30" customFormat="1" ht="15.6" customHeight="1" x14ac:dyDescent="0.25">
      <c r="A47" s="308" t="s">
        <v>192</v>
      </c>
      <c r="B47" s="273">
        <v>2566.3829999999998</v>
      </c>
      <c r="C47" s="330">
        <v>2500</v>
      </c>
      <c r="E47" s="248"/>
      <c r="F47" s="415"/>
      <c r="H47" s="22"/>
      <c r="I47" s="22"/>
    </row>
    <row r="48" spans="1:9" ht="15.6" customHeight="1" x14ac:dyDescent="0.25">
      <c r="A48" s="309" t="s">
        <v>368</v>
      </c>
      <c r="B48" s="244">
        <v>2000</v>
      </c>
      <c r="C48" s="331" t="s">
        <v>95</v>
      </c>
      <c r="E48" s="244"/>
      <c r="F48" s="416"/>
    </row>
    <row r="49" spans="1:9" s="160" customFormat="1" ht="15.6" customHeight="1" x14ac:dyDescent="0.25">
      <c r="A49" s="294" t="s">
        <v>369</v>
      </c>
      <c r="B49" s="273">
        <v>850</v>
      </c>
      <c r="C49" s="332">
        <v>30</v>
      </c>
      <c r="E49" s="248"/>
      <c r="F49" s="22"/>
      <c r="H49" s="22"/>
      <c r="I49" s="22"/>
    </row>
    <row r="50" spans="1:9" s="160" customFormat="1" ht="15.6" customHeight="1" x14ac:dyDescent="0.25">
      <c r="A50" s="376" t="s">
        <v>382</v>
      </c>
      <c r="B50" s="377">
        <v>0</v>
      </c>
      <c r="C50" s="377">
        <v>500</v>
      </c>
      <c r="E50" s="411"/>
      <c r="F50" s="411"/>
      <c r="H50" s="22"/>
      <c r="I50" s="22"/>
    </row>
    <row r="51" spans="1:9" ht="20.100000000000001" customHeight="1" x14ac:dyDescent="0.25">
      <c r="A51" s="288" t="s">
        <v>263</v>
      </c>
      <c r="B51" s="266">
        <f>SUM(B52:B53)</f>
        <v>19275.778999999999</v>
      </c>
      <c r="C51" s="181">
        <f>SUM(C52:C53)</f>
        <v>20797.217000000001</v>
      </c>
      <c r="E51" s="240"/>
      <c r="F51" s="240"/>
    </row>
    <row r="52" spans="1:9" s="159" customFormat="1" ht="15.6" customHeight="1" x14ac:dyDescent="0.25">
      <c r="A52" s="299" t="s">
        <v>264</v>
      </c>
      <c r="B52" s="358">
        <v>19275.778999999999</v>
      </c>
      <c r="C52" s="378">
        <v>15797.217000000001</v>
      </c>
      <c r="E52" s="417"/>
      <c r="F52" s="418"/>
      <c r="H52" s="22"/>
      <c r="I52" s="22"/>
    </row>
    <row r="53" spans="1:9" s="159" customFormat="1" ht="15.6" customHeight="1" x14ac:dyDescent="0.25">
      <c r="A53" s="294" t="s">
        <v>381</v>
      </c>
      <c r="B53" s="332">
        <v>0</v>
      </c>
      <c r="C53" s="379">
        <v>5000</v>
      </c>
      <c r="E53" s="30"/>
      <c r="F53" s="383"/>
      <c r="H53" s="22"/>
      <c r="I53" s="22"/>
    </row>
    <row r="54" spans="1:9" s="159" customFormat="1" ht="20.100000000000001" customHeight="1" x14ac:dyDescent="0.25">
      <c r="A54" s="310" t="s">
        <v>265</v>
      </c>
      <c r="B54" s="240">
        <f t="shared" ref="B54:C54" si="0">SUM(B55:B56)</f>
        <v>6987.3850000000002</v>
      </c>
      <c r="C54" s="180">
        <f t="shared" si="0"/>
        <v>2200</v>
      </c>
      <c r="E54" s="240"/>
      <c r="F54" s="240"/>
      <c r="H54" s="22"/>
      <c r="I54" s="22"/>
    </row>
    <row r="55" spans="1:9" s="31" customFormat="1" ht="15.6" customHeight="1" x14ac:dyDescent="0.25">
      <c r="A55" s="300" t="s">
        <v>266</v>
      </c>
      <c r="B55" s="273">
        <v>6959.3850000000002</v>
      </c>
      <c r="C55" s="330">
        <v>2000</v>
      </c>
      <c r="E55" s="248"/>
      <c r="F55" s="415"/>
      <c r="H55" s="22"/>
      <c r="I55" s="22"/>
    </row>
    <row r="56" spans="1:9" s="163" customFormat="1" ht="15.6" customHeight="1" x14ac:dyDescent="0.25">
      <c r="A56" s="311" t="s">
        <v>267</v>
      </c>
      <c r="B56" s="248">
        <v>28</v>
      </c>
      <c r="C56" s="333">
        <v>200</v>
      </c>
      <c r="E56" s="248"/>
      <c r="F56" s="419"/>
      <c r="H56" s="22"/>
      <c r="I56" s="22"/>
    </row>
    <row r="57" spans="1:9" s="31" customFormat="1" ht="20.100000000000001" customHeight="1" x14ac:dyDescent="0.25">
      <c r="A57" s="288" t="s">
        <v>268</v>
      </c>
      <c r="B57" s="266">
        <f>SUM(B58:B60)</f>
        <v>3585.4659999999999</v>
      </c>
      <c r="C57" s="181">
        <f>SUM(C58:C60)</f>
        <v>22374</v>
      </c>
      <c r="E57" s="240"/>
      <c r="F57" s="240"/>
      <c r="H57" s="22"/>
      <c r="I57" s="22"/>
    </row>
    <row r="58" spans="1:9" s="31" customFormat="1" ht="15.6" customHeight="1" x14ac:dyDescent="0.25">
      <c r="A58" s="299" t="s">
        <v>194</v>
      </c>
      <c r="B58" s="250">
        <v>2273</v>
      </c>
      <c r="C58" s="334">
        <v>3440</v>
      </c>
      <c r="E58" s="250"/>
      <c r="F58" s="250"/>
      <c r="H58" s="22"/>
      <c r="I58" s="22"/>
    </row>
    <row r="59" spans="1:9" s="156" customFormat="1" ht="15.6" customHeight="1" x14ac:dyDescent="0.3">
      <c r="A59" s="312" t="s">
        <v>110</v>
      </c>
      <c r="B59" s="276">
        <v>888</v>
      </c>
      <c r="C59" s="335">
        <v>0</v>
      </c>
      <c r="E59" s="420"/>
      <c r="F59" s="416"/>
      <c r="H59" s="22"/>
      <c r="I59" s="22"/>
    </row>
    <row r="60" spans="1:9" ht="15.6" customHeight="1" x14ac:dyDescent="0.25">
      <c r="A60" s="299" t="s">
        <v>111</v>
      </c>
      <c r="B60" s="248">
        <v>424.46600000000001</v>
      </c>
      <c r="C60" s="336">
        <v>18934</v>
      </c>
      <c r="E60" s="244"/>
      <c r="F60" s="415"/>
    </row>
    <row r="61" spans="1:9" s="160" customFormat="1" ht="20.100000000000001" customHeight="1" x14ac:dyDescent="0.25">
      <c r="A61" s="288" t="s">
        <v>193</v>
      </c>
      <c r="B61" s="266">
        <f t="shared" ref="B61:C61" si="1">SUM(B62:B62)</f>
        <v>2500</v>
      </c>
      <c r="C61" s="181">
        <f t="shared" si="1"/>
        <v>2500</v>
      </c>
      <c r="E61" s="240"/>
      <c r="F61" s="240"/>
      <c r="H61" s="22"/>
      <c r="I61" s="22"/>
    </row>
    <row r="62" spans="1:9" ht="15.6" customHeight="1" thickBot="1" x14ac:dyDescent="0.3">
      <c r="A62" s="311" t="s">
        <v>270</v>
      </c>
      <c r="B62" s="248">
        <v>2500</v>
      </c>
      <c r="C62" s="328">
        <v>2500</v>
      </c>
      <c r="E62" s="248"/>
      <c r="F62" s="248"/>
    </row>
    <row r="63" spans="1:9" ht="20.100000000000001" customHeight="1" thickBot="1" x14ac:dyDescent="0.3">
      <c r="A63" s="313" t="s">
        <v>130</v>
      </c>
      <c r="B63" s="314">
        <f>B4+B19+B30+B32+B45+B51+B54+B57+B61</f>
        <v>1010162.7455899999</v>
      </c>
      <c r="C63" s="277">
        <f>C4+C19+C30+C32+C45+C51+C54+C57+C61</f>
        <v>1053648.43</v>
      </c>
      <c r="D63" s="165"/>
      <c r="E63" s="240"/>
      <c r="F63" s="240"/>
    </row>
    <row r="64" spans="1:9" ht="20.100000000000001" customHeight="1" thickBot="1" x14ac:dyDescent="0.35">
      <c r="A64" s="251" t="s">
        <v>271</v>
      </c>
      <c r="B64" s="252">
        <f>B63-B11-B13-B34-B48</f>
        <v>959225.47558999993</v>
      </c>
      <c r="C64" s="252"/>
      <c r="D64" s="30"/>
      <c r="E64" s="421"/>
      <c r="F64" s="240"/>
    </row>
    <row r="65" spans="1:4" ht="16.95" customHeight="1" x14ac:dyDescent="0.25">
      <c r="A65" s="164"/>
      <c r="B65" s="166"/>
      <c r="C65" s="166"/>
      <c r="D65" s="30"/>
    </row>
    <row r="66" spans="1:4" ht="16.95" customHeight="1" x14ac:dyDescent="0.25">
      <c r="A66" s="167"/>
      <c r="B66" s="166"/>
      <c r="C66" s="166"/>
      <c r="D66" s="30"/>
    </row>
    <row r="67" spans="1:4" ht="16.95" customHeight="1" x14ac:dyDescent="0.25">
      <c r="A67" s="168"/>
      <c r="B67" s="169"/>
      <c r="C67" s="170"/>
      <c r="D67" s="30"/>
    </row>
    <row r="68" spans="1:4" ht="16.95" customHeight="1" x14ac:dyDescent="0.25">
      <c r="B68" s="22"/>
      <c r="C68" s="22"/>
    </row>
  </sheetData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topLeftCell="A4" zoomScale="70" zoomScaleNormal="70" workbookViewId="0">
      <selection activeCell="B4" sqref="B4:E26"/>
    </sheetView>
  </sheetViews>
  <sheetFormatPr defaultColWidth="9.26953125" defaultRowHeight="15" x14ac:dyDescent="0.25"/>
  <cols>
    <col min="1" max="1" width="34.1796875" style="6" customWidth="1"/>
    <col min="2" max="2" width="18.81640625" style="6" customWidth="1"/>
    <col min="3" max="4" width="16.6328125" style="6" customWidth="1"/>
    <col min="5" max="5" width="22.7265625" style="6" customWidth="1"/>
    <col min="6" max="16384" width="9.26953125" style="6"/>
  </cols>
  <sheetData>
    <row r="1" spans="1:6" s="1" customFormat="1" ht="21.45" customHeight="1" x14ac:dyDescent="0.25">
      <c r="A1" s="57" t="s">
        <v>142</v>
      </c>
      <c r="B1" s="57"/>
      <c r="C1" s="57"/>
      <c r="D1" s="57"/>
      <c r="E1" s="57"/>
    </row>
    <row r="2" spans="1:6" s="1" customFormat="1" ht="20.100000000000001" customHeight="1" thickBot="1" x14ac:dyDescent="0.35">
      <c r="A2" s="23" t="s">
        <v>97</v>
      </c>
      <c r="B2" s="22"/>
      <c r="C2" s="22"/>
      <c r="D2" s="22"/>
      <c r="E2" s="119"/>
      <c r="F2" s="17"/>
    </row>
    <row r="3" spans="1:6" s="2" customFormat="1" ht="46.8" customHeight="1" thickBot="1" x14ac:dyDescent="0.3">
      <c r="A3" s="115" t="s">
        <v>23</v>
      </c>
      <c r="B3" s="116" t="s">
        <v>99</v>
      </c>
      <c r="C3" s="116" t="s">
        <v>100</v>
      </c>
      <c r="D3" s="116" t="s">
        <v>139</v>
      </c>
      <c r="E3" s="116" t="s">
        <v>29</v>
      </c>
      <c r="F3" s="17"/>
    </row>
    <row r="4" spans="1:6" s="1" customFormat="1" ht="20.100000000000001" customHeight="1" x14ac:dyDescent="0.25">
      <c r="A4" s="120" t="s">
        <v>7</v>
      </c>
      <c r="B4" s="110">
        <v>2810.1332397253004</v>
      </c>
      <c r="C4" s="110">
        <v>2678.7933152924065</v>
      </c>
      <c r="D4" s="110">
        <v>0</v>
      </c>
      <c r="E4" s="110">
        <v>5488.926555017707</v>
      </c>
    </row>
    <row r="5" spans="1:6" s="1" customFormat="1" ht="15.6" customHeight="1" x14ac:dyDescent="0.25">
      <c r="A5" s="95" t="s">
        <v>0</v>
      </c>
      <c r="B5" s="111">
        <v>5127.3256386708745</v>
      </c>
      <c r="C5" s="111">
        <v>4891.3428443047806</v>
      </c>
      <c r="D5" s="111">
        <v>0</v>
      </c>
      <c r="E5" s="111">
        <v>10018.668482975656</v>
      </c>
    </row>
    <row r="6" spans="1:6" s="1" customFormat="1" ht="15.6" customHeight="1" x14ac:dyDescent="0.25">
      <c r="A6" s="121" t="s">
        <v>1</v>
      </c>
      <c r="B6" s="112">
        <v>4307.5808027774165</v>
      </c>
      <c r="C6" s="112">
        <v>4108.0370571227786</v>
      </c>
      <c r="D6" s="112">
        <v>0</v>
      </c>
      <c r="E6" s="112">
        <v>8415.6178599001942</v>
      </c>
    </row>
    <row r="7" spans="1:6" s="1" customFormat="1" ht="15.6" customHeight="1" x14ac:dyDescent="0.25">
      <c r="A7" s="95" t="s">
        <v>8</v>
      </c>
      <c r="B7" s="111">
        <v>3930.7737348562368</v>
      </c>
      <c r="C7" s="111">
        <v>3749.1682715362685</v>
      </c>
      <c r="D7" s="111">
        <v>0</v>
      </c>
      <c r="E7" s="111">
        <v>7679.9420063925054</v>
      </c>
    </row>
    <row r="8" spans="1:6" s="1" customFormat="1" ht="15.6" customHeight="1" x14ac:dyDescent="0.25">
      <c r="A8" s="121" t="s">
        <v>9</v>
      </c>
      <c r="B8" s="112">
        <v>5230.6906022306885</v>
      </c>
      <c r="C8" s="112">
        <v>4987.2673380577171</v>
      </c>
      <c r="D8" s="112">
        <v>0</v>
      </c>
      <c r="E8" s="112">
        <v>10217.957940288405</v>
      </c>
    </row>
    <row r="9" spans="1:6" s="1" customFormat="1" ht="15.6" customHeight="1" x14ac:dyDescent="0.25">
      <c r="A9" s="95" t="s">
        <v>10</v>
      </c>
      <c r="B9" s="111">
        <v>4337.1109248550511</v>
      </c>
      <c r="C9" s="111">
        <v>4137.9622119330525</v>
      </c>
      <c r="D9" s="111">
        <v>0</v>
      </c>
      <c r="E9" s="111">
        <v>8475.0731367881035</v>
      </c>
    </row>
    <row r="10" spans="1:6" s="1" customFormat="1" ht="15.6" customHeight="1" x14ac:dyDescent="0.25">
      <c r="A10" s="121" t="s">
        <v>2</v>
      </c>
      <c r="B10" s="112">
        <v>5960.1928484332711</v>
      </c>
      <c r="C10" s="112">
        <v>5683.2124213393927</v>
      </c>
      <c r="D10" s="112">
        <v>0</v>
      </c>
      <c r="E10" s="112">
        <v>11643.405269772664</v>
      </c>
    </row>
    <row r="11" spans="1:6" s="1" customFormat="1" ht="15.6" customHeight="1" x14ac:dyDescent="0.25">
      <c r="A11" s="95" t="s">
        <v>3</v>
      </c>
      <c r="B11" s="111">
        <v>3404.1500025770761</v>
      </c>
      <c r="C11" s="111">
        <v>3250.7101607265254</v>
      </c>
      <c r="D11" s="111">
        <v>-0.29043350062735257</v>
      </c>
      <c r="E11" s="111">
        <v>6654.5697298029745</v>
      </c>
    </row>
    <row r="12" spans="1:6" s="1" customFormat="1" ht="15.6" customHeight="1" x14ac:dyDescent="0.25">
      <c r="A12" s="121" t="s">
        <v>11</v>
      </c>
      <c r="B12" s="112">
        <v>4751.3330615907598</v>
      </c>
      <c r="C12" s="112">
        <v>4531.5910433142308</v>
      </c>
      <c r="D12" s="112">
        <v>-0.49700109759647965</v>
      </c>
      <c r="E12" s="112">
        <v>9282.4271038073948</v>
      </c>
    </row>
    <row r="13" spans="1:6" s="1" customFormat="1" ht="15.6" customHeight="1" x14ac:dyDescent="0.25">
      <c r="A13" s="95" t="s">
        <v>12</v>
      </c>
      <c r="B13" s="111">
        <v>7124.4995339171473</v>
      </c>
      <c r="C13" s="111">
        <v>6800.5955629035316</v>
      </c>
      <c r="D13" s="111">
        <v>-0.75573540177616783</v>
      </c>
      <c r="E13" s="111">
        <v>13924.339361418903</v>
      </c>
    </row>
    <row r="14" spans="1:6" s="1" customFormat="1" ht="15.6" customHeight="1" x14ac:dyDescent="0.25">
      <c r="A14" s="121" t="s">
        <v>13</v>
      </c>
      <c r="B14" s="112">
        <v>8555.4722716641791</v>
      </c>
      <c r="C14" s="112">
        <v>8153.5641148818704</v>
      </c>
      <c r="D14" s="112">
        <v>-30.921938705215073</v>
      </c>
      <c r="E14" s="112">
        <v>16678.114447840835</v>
      </c>
    </row>
    <row r="15" spans="1:6" s="1" customFormat="1" ht="15.6" customHeight="1" x14ac:dyDescent="0.25">
      <c r="A15" s="95" t="s">
        <v>14</v>
      </c>
      <c r="B15" s="111">
        <v>5348.5167839608785</v>
      </c>
      <c r="C15" s="111">
        <v>5104.737502310908</v>
      </c>
      <c r="D15" s="111">
        <v>-17.908111294784934</v>
      </c>
      <c r="E15" s="111">
        <v>10435.346174977001</v>
      </c>
    </row>
    <row r="16" spans="1:6" s="1" customFormat="1" ht="15.6" customHeight="1" x14ac:dyDescent="0.25">
      <c r="A16" s="121" t="s">
        <v>15</v>
      </c>
      <c r="B16" s="112">
        <v>4838.6642574237412</v>
      </c>
      <c r="C16" s="112">
        <v>4615.3756496558444</v>
      </c>
      <c r="D16" s="112">
        <v>0</v>
      </c>
      <c r="E16" s="112">
        <v>9454.0399070795866</v>
      </c>
    </row>
    <row r="17" spans="1:5" s="1" customFormat="1" ht="15.6" customHeight="1" x14ac:dyDescent="0.25">
      <c r="A17" s="95" t="s">
        <v>16</v>
      </c>
      <c r="B17" s="111">
        <v>4085.6683692345123</v>
      </c>
      <c r="C17" s="111">
        <v>3900.2109559322248</v>
      </c>
      <c r="D17" s="111">
        <v>-46.391808711708805</v>
      </c>
      <c r="E17" s="111">
        <v>7939.4875164550285</v>
      </c>
    </row>
    <row r="18" spans="1:5" s="1" customFormat="1" ht="15.6" customHeight="1" x14ac:dyDescent="0.25">
      <c r="A18" s="121" t="s">
        <v>4</v>
      </c>
      <c r="B18" s="112">
        <v>9171.6666302443919</v>
      </c>
      <c r="C18" s="112">
        <v>8741.6833662906683</v>
      </c>
      <c r="D18" s="112">
        <v>-3.4356713383379716</v>
      </c>
      <c r="E18" s="112">
        <v>17909.914325196722</v>
      </c>
    </row>
    <row r="19" spans="1:5" s="1" customFormat="1" ht="15.6" customHeight="1" x14ac:dyDescent="0.25">
      <c r="A19" s="95" t="s">
        <v>17</v>
      </c>
      <c r="B19" s="111">
        <v>2253.0360041246781</v>
      </c>
      <c r="C19" s="111">
        <v>2144.6581686671534</v>
      </c>
      <c r="D19" s="111">
        <v>-0.76553793920450097</v>
      </c>
      <c r="E19" s="111">
        <v>4396.9286348526266</v>
      </c>
    </row>
    <row r="20" spans="1:5" s="1" customFormat="1" ht="15.6" customHeight="1" x14ac:dyDescent="0.25">
      <c r="A20" s="121" t="s">
        <v>18</v>
      </c>
      <c r="B20" s="112">
        <v>6143.2604278664676</v>
      </c>
      <c r="C20" s="112">
        <v>5857.1777878388311</v>
      </c>
      <c r="D20" s="112">
        <v>0</v>
      </c>
      <c r="E20" s="112">
        <v>12000.438215705299</v>
      </c>
    </row>
    <row r="21" spans="1:5" s="1" customFormat="1" ht="15.6" customHeight="1" x14ac:dyDescent="0.25">
      <c r="A21" s="95" t="s">
        <v>5</v>
      </c>
      <c r="B21" s="111">
        <v>3104.198590299306</v>
      </c>
      <c r="C21" s="111">
        <v>2950.6374900819983</v>
      </c>
      <c r="D21" s="111">
        <v>0</v>
      </c>
      <c r="E21" s="111">
        <v>6054.8360803813048</v>
      </c>
    </row>
    <row r="22" spans="1:5" s="1" customFormat="1" ht="15.6" customHeight="1" x14ac:dyDescent="0.25">
      <c r="A22" s="121" t="s">
        <v>6</v>
      </c>
      <c r="B22" s="112">
        <v>3549.6147382265713</v>
      </c>
      <c r="C22" s="112">
        <v>3383.5126839581462</v>
      </c>
      <c r="D22" s="112">
        <v>0</v>
      </c>
      <c r="E22" s="112">
        <v>6933.1274221847179</v>
      </c>
    </row>
    <row r="23" spans="1:5" s="1" customFormat="1" ht="15.6" customHeight="1" x14ac:dyDescent="0.25">
      <c r="A23" s="95" t="s">
        <v>19</v>
      </c>
      <c r="B23" s="111">
        <v>2994.3477766753886</v>
      </c>
      <c r="C23" s="111">
        <v>2857.5904792152173</v>
      </c>
      <c r="D23" s="111">
        <v>0</v>
      </c>
      <c r="E23" s="111">
        <v>5851.9382558906054</v>
      </c>
    </row>
    <row r="24" spans="1:5" s="1" customFormat="1" ht="15.6" customHeight="1" x14ac:dyDescent="0.25">
      <c r="A24" s="121" t="s">
        <v>20</v>
      </c>
      <c r="B24" s="112">
        <v>5262.3617596052864</v>
      </c>
      <c r="C24" s="112">
        <v>5021.194914157546</v>
      </c>
      <c r="D24" s="112">
        <v>0</v>
      </c>
      <c r="E24" s="112">
        <v>10283.556673762832</v>
      </c>
    </row>
    <row r="25" spans="1:5" s="1" customFormat="1" ht="15.6" customHeight="1" thickBot="1" x14ac:dyDescent="0.3">
      <c r="A25" s="101" t="s">
        <v>21</v>
      </c>
      <c r="B25" s="113">
        <v>10966.505888331456</v>
      </c>
      <c r="C25" s="113">
        <v>10474.382673260056</v>
      </c>
      <c r="D25" s="113">
        <v>0</v>
      </c>
      <c r="E25" s="113">
        <v>21440.888561591513</v>
      </c>
    </row>
    <row r="26" spans="1:5" s="1" customFormat="1" ht="20.100000000000001" customHeight="1" thickBot="1" x14ac:dyDescent="0.35">
      <c r="A26" s="117" t="s">
        <v>22</v>
      </c>
      <c r="B26" s="114">
        <v>113257.10388729066</v>
      </c>
      <c r="C26" s="114">
        <v>108023.40601278114</v>
      </c>
      <c r="D26" s="114">
        <v>-100.96623798925128</v>
      </c>
      <c r="E26" s="114">
        <v>221179.54366208255</v>
      </c>
    </row>
    <row r="27" spans="1:5" s="1" customFormat="1" x14ac:dyDescent="0.25">
      <c r="A27" s="22"/>
      <c r="B27" s="22"/>
      <c r="C27" s="22"/>
      <c r="D27" s="22"/>
      <c r="E27" s="22"/>
    </row>
    <row r="28" spans="1:5" s="1" customFormat="1" ht="13.2" x14ac:dyDescent="0.25"/>
  </sheetData>
  <phoneticPr fontId="6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B28"/>
  <sheetViews>
    <sheetView showGridLines="0" zoomScale="70" zoomScaleNormal="70" workbookViewId="0">
      <selection activeCell="B7" sqref="B7"/>
    </sheetView>
  </sheetViews>
  <sheetFormatPr defaultColWidth="8.81640625" defaultRowHeight="15" x14ac:dyDescent="0.25"/>
  <cols>
    <col min="1" max="1" width="27.26953125" style="61" customWidth="1"/>
    <col min="2" max="2" width="16.7265625" style="61" customWidth="1"/>
    <col min="3" max="16384" width="8.81640625" style="61"/>
  </cols>
  <sheetData>
    <row r="1" spans="1:2" s="58" customFormat="1" ht="21.45" customHeight="1" x14ac:dyDescent="0.25">
      <c r="A1" s="57" t="s">
        <v>143</v>
      </c>
      <c r="B1" s="57"/>
    </row>
    <row r="2" spans="1:2" s="58" customFormat="1" ht="21.6" customHeight="1" thickBot="1" x14ac:dyDescent="0.35">
      <c r="A2" s="23" t="s">
        <v>97</v>
      </c>
      <c r="B2" s="119"/>
    </row>
    <row r="3" spans="1:2" s="59" customFormat="1" ht="31.2" customHeight="1" thickBot="1" x14ac:dyDescent="0.3">
      <c r="A3" s="115" t="s">
        <v>23</v>
      </c>
      <c r="B3" s="116" t="s">
        <v>91</v>
      </c>
    </row>
    <row r="4" spans="1:2" s="58" customFormat="1" ht="20.100000000000001" customHeight="1" x14ac:dyDescent="0.25">
      <c r="A4" s="120" t="s">
        <v>7</v>
      </c>
      <c r="B4" s="90">
        <v>0</v>
      </c>
    </row>
    <row r="5" spans="1:2" s="58" customFormat="1" ht="15.6" customHeight="1" x14ac:dyDescent="0.25">
      <c r="A5" s="95" t="s">
        <v>0</v>
      </c>
      <c r="B5" s="93">
        <v>0</v>
      </c>
    </row>
    <row r="6" spans="1:2" s="58" customFormat="1" ht="15.6" customHeight="1" x14ac:dyDescent="0.25">
      <c r="A6" s="121" t="s">
        <v>1</v>
      </c>
      <c r="B6" s="96">
        <v>0</v>
      </c>
    </row>
    <row r="7" spans="1:2" s="58" customFormat="1" ht="15.6" customHeight="1" x14ac:dyDescent="0.25">
      <c r="A7" s="95" t="s">
        <v>8</v>
      </c>
      <c r="B7" s="93">
        <v>0</v>
      </c>
    </row>
    <row r="8" spans="1:2" s="58" customFormat="1" ht="15.6" customHeight="1" x14ac:dyDescent="0.25">
      <c r="A8" s="121" t="s">
        <v>9</v>
      </c>
      <c r="B8" s="96">
        <v>0</v>
      </c>
    </row>
    <row r="9" spans="1:2" s="58" customFormat="1" ht="15.6" customHeight="1" x14ac:dyDescent="0.25">
      <c r="A9" s="95" t="s">
        <v>10</v>
      </c>
      <c r="B9" s="93">
        <v>0</v>
      </c>
    </row>
    <row r="10" spans="1:2" s="58" customFormat="1" ht="15.6" customHeight="1" x14ac:dyDescent="0.25">
      <c r="A10" s="121" t="s">
        <v>2</v>
      </c>
      <c r="B10" s="96">
        <v>0</v>
      </c>
    </row>
    <row r="11" spans="1:2" s="58" customFormat="1" ht="15.6" customHeight="1" x14ac:dyDescent="0.25">
      <c r="A11" s="95" t="s">
        <v>3</v>
      </c>
      <c r="B11" s="93">
        <v>0</v>
      </c>
    </row>
    <row r="12" spans="1:2" s="58" customFormat="1" ht="15.6" customHeight="1" x14ac:dyDescent="0.25">
      <c r="A12" s="121" t="s">
        <v>11</v>
      </c>
      <c r="B12" s="96">
        <v>0</v>
      </c>
    </row>
    <row r="13" spans="1:2" s="58" customFormat="1" ht="15.6" customHeight="1" x14ac:dyDescent="0.25">
      <c r="A13" s="95" t="s">
        <v>12</v>
      </c>
      <c r="B13" s="93">
        <v>0</v>
      </c>
    </row>
    <row r="14" spans="1:2" s="58" customFormat="1" ht="15.6" customHeight="1" x14ac:dyDescent="0.25">
      <c r="A14" s="121" t="s">
        <v>13</v>
      </c>
      <c r="B14" s="96">
        <v>0</v>
      </c>
    </row>
    <row r="15" spans="1:2" s="58" customFormat="1" ht="15.6" customHeight="1" x14ac:dyDescent="0.25">
      <c r="A15" s="95" t="s">
        <v>14</v>
      </c>
      <c r="B15" s="93">
        <v>0</v>
      </c>
    </row>
    <row r="16" spans="1:2" s="58" customFormat="1" ht="15.6" customHeight="1" x14ac:dyDescent="0.25">
      <c r="A16" s="121" t="s">
        <v>15</v>
      </c>
      <c r="B16" s="96">
        <v>0</v>
      </c>
    </row>
    <row r="17" spans="1:2" s="58" customFormat="1" ht="15.6" customHeight="1" x14ac:dyDescent="0.25">
      <c r="A17" s="95" t="s">
        <v>16</v>
      </c>
      <c r="B17" s="93">
        <v>0</v>
      </c>
    </row>
    <row r="18" spans="1:2" s="58" customFormat="1" ht="15.6" customHeight="1" x14ac:dyDescent="0.25">
      <c r="A18" s="121" t="s">
        <v>4</v>
      </c>
      <c r="B18" s="96">
        <v>0</v>
      </c>
    </row>
    <row r="19" spans="1:2" s="58" customFormat="1" ht="15.6" customHeight="1" x14ac:dyDescent="0.25">
      <c r="A19" s="95" t="s">
        <v>17</v>
      </c>
      <c r="B19" s="93">
        <v>0</v>
      </c>
    </row>
    <row r="20" spans="1:2" s="58" customFormat="1" ht="15.6" customHeight="1" x14ac:dyDescent="0.25">
      <c r="A20" s="121" t="s">
        <v>18</v>
      </c>
      <c r="B20" s="96">
        <v>0</v>
      </c>
    </row>
    <row r="21" spans="1:2" s="58" customFormat="1" ht="15.6" customHeight="1" x14ac:dyDescent="0.25">
      <c r="A21" s="95" t="s">
        <v>5</v>
      </c>
      <c r="B21" s="93">
        <v>0</v>
      </c>
    </row>
    <row r="22" spans="1:2" s="58" customFormat="1" ht="15.6" customHeight="1" x14ac:dyDescent="0.25">
      <c r="A22" s="121" t="s">
        <v>6</v>
      </c>
      <c r="B22" s="96">
        <v>0</v>
      </c>
    </row>
    <row r="23" spans="1:2" s="58" customFormat="1" ht="15.6" customHeight="1" x14ac:dyDescent="0.25">
      <c r="A23" s="95" t="s">
        <v>19</v>
      </c>
      <c r="B23" s="93">
        <v>0</v>
      </c>
    </row>
    <row r="24" spans="1:2" s="58" customFormat="1" ht="15.6" customHeight="1" x14ac:dyDescent="0.25">
      <c r="A24" s="121" t="s">
        <v>20</v>
      </c>
      <c r="B24" s="96">
        <v>0</v>
      </c>
    </row>
    <row r="25" spans="1:2" s="58" customFormat="1" ht="15.6" customHeight="1" thickBot="1" x14ac:dyDescent="0.3">
      <c r="A25" s="101" t="s">
        <v>21</v>
      </c>
      <c r="B25" s="99">
        <v>0</v>
      </c>
    </row>
    <row r="26" spans="1:2" s="59" customFormat="1" ht="20.100000000000001" customHeight="1" thickBot="1" x14ac:dyDescent="0.35">
      <c r="A26" s="117" t="s">
        <v>22</v>
      </c>
      <c r="B26" s="123">
        <v>0</v>
      </c>
    </row>
    <row r="27" spans="1:2" s="58" customFormat="1" x14ac:dyDescent="0.25">
      <c r="A27" s="22"/>
      <c r="B27" s="60"/>
    </row>
    <row r="28" spans="1:2" x14ac:dyDescent="0.25">
      <c r="A28" s="22"/>
      <c r="B28" s="60"/>
    </row>
  </sheetData>
  <conditionalFormatting sqref="B2">
    <cfRule type="expression" dxfId="10" priority="3" stopIfTrue="1">
      <formula>#REF!&gt;0</formula>
    </cfRule>
  </conditionalFormatting>
  <conditionalFormatting sqref="B26">
    <cfRule type="expression" dxfId="9" priority="1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70" zoomScaleNormal="70" workbookViewId="0">
      <selection activeCell="B4" sqref="B4:E26"/>
    </sheetView>
  </sheetViews>
  <sheetFormatPr defaultColWidth="9.26953125" defaultRowHeight="15" x14ac:dyDescent="0.25"/>
  <cols>
    <col min="1" max="1" width="32.7265625" style="6" customWidth="1"/>
    <col min="2" max="3" width="23.1796875" style="6" customWidth="1"/>
    <col min="4" max="5" width="12.7265625" style="6" customWidth="1"/>
    <col min="6" max="16384" width="9.26953125" style="6"/>
  </cols>
  <sheetData>
    <row r="1" spans="1:5" s="63" customFormat="1" ht="21.45" customHeight="1" x14ac:dyDescent="0.35">
      <c r="A1" s="57" t="s">
        <v>147</v>
      </c>
      <c r="B1" s="62"/>
      <c r="C1" s="62"/>
      <c r="D1" s="62"/>
      <c r="E1" s="62"/>
    </row>
    <row r="2" spans="1:5" s="1" customFormat="1" ht="21.6" customHeight="1" thickBot="1" x14ac:dyDescent="0.35">
      <c r="A2" s="23" t="s">
        <v>97</v>
      </c>
      <c r="B2" s="22"/>
      <c r="C2" s="22"/>
      <c r="D2" s="22"/>
      <c r="E2" s="119"/>
    </row>
    <row r="3" spans="1:5" s="3" customFormat="1" ht="46.05" customHeight="1" thickBot="1" x14ac:dyDescent="0.3">
      <c r="A3" s="115" t="s">
        <v>23</v>
      </c>
      <c r="B3" s="116" t="s">
        <v>223</v>
      </c>
      <c r="C3" s="116" t="s">
        <v>358</v>
      </c>
      <c r="D3" s="116" t="s">
        <v>26</v>
      </c>
      <c r="E3" s="116" t="s">
        <v>24</v>
      </c>
    </row>
    <row r="4" spans="1:5" s="1" customFormat="1" ht="20.100000000000001" customHeight="1" x14ac:dyDescent="0.25">
      <c r="A4" s="120" t="s">
        <v>7</v>
      </c>
      <c r="B4" s="124">
        <v>176490417.76023895</v>
      </c>
      <c r="C4" s="90">
        <v>189845780.03426763</v>
      </c>
      <c r="D4" s="90">
        <v>13355362.274028689</v>
      </c>
      <c r="E4" s="91">
        <v>7.5671883173690821E-2</v>
      </c>
    </row>
    <row r="5" spans="1:5" s="1" customFormat="1" ht="15.6" customHeight="1" x14ac:dyDescent="0.25">
      <c r="A5" s="95" t="s">
        <v>0</v>
      </c>
      <c r="B5" s="125">
        <v>311474494.7361787</v>
      </c>
      <c r="C5" s="93">
        <v>334877127.32807267</v>
      </c>
      <c r="D5" s="93">
        <v>23402632.591893971</v>
      </c>
      <c r="E5" s="94">
        <v>7.5134988538038017E-2</v>
      </c>
    </row>
    <row r="6" spans="1:5" s="1" customFormat="1" ht="15.6" customHeight="1" x14ac:dyDescent="0.25">
      <c r="A6" s="121" t="s">
        <v>1</v>
      </c>
      <c r="B6" s="126">
        <v>283998608.33779722</v>
      </c>
      <c r="C6" s="96">
        <v>307758557.72328955</v>
      </c>
      <c r="D6" s="96">
        <v>23759949.385492325</v>
      </c>
      <c r="E6" s="97">
        <v>8.3662203574009997E-2</v>
      </c>
    </row>
    <row r="7" spans="1:5" s="1" customFormat="1" ht="15.6" customHeight="1" x14ac:dyDescent="0.25">
      <c r="A7" s="95" t="s">
        <v>8</v>
      </c>
      <c r="B7" s="125">
        <v>265474828.39702502</v>
      </c>
      <c r="C7" s="93">
        <v>286939441.38362277</v>
      </c>
      <c r="D7" s="93">
        <v>21464612.986597747</v>
      </c>
      <c r="E7" s="94">
        <v>8.0853665547894499E-2</v>
      </c>
    </row>
    <row r="8" spans="1:5" s="1" customFormat="1" ht="15.6" customHeight="1" x14ac:dyDescent="0.25">
      <c r="A8" s="121" t="s">
        <v>9</v>
      </c>
      <c r="B8" s="126">
        <v>362270154.96504563</v>
      </c>
      <c r="C8" s="96">
        <v>389537570.58785921</v>
      </c>
      <c r="D8" s="96">
        <v>27267415.622813582</v>
      </c>
      <c r="E8" s="97">
        <v>7.5268181077308274E-2</v>
      </c>
    </row>
    <row r="9" spans="1:5" s="1" customFormat="1" ht="15.6" customHeight="1" x14ac:dyDescent="0.25">
      <c r="A9" s="95" t="s">
        <v>10</v>
      </c>
      <c r="B9" s="125">
        <v>319083308.17192107</v>
      </c>
      <c r="C9" s="93">
        <v>345249383.86138934</v>
      </c>
      <c r="D9" s="93">
        <v>26166075.689468265</v>
      </c>
      <c r="E9" s="94">
        <v>8.2003899982665551E-2</v>
      </c>
    </row>
    <row r="10" spans="1:5" s="1" customFormat="1" ht="15.6" customHeight="1" x14ac:dyDescent="0.25">
      <c r="A10" s="121" t="s">
        <v>2</v>
      </c>
      <c r="B10" s="126">
        <v>335780678.95723242</v>
      </c>
      <c r="C10" s="96">
        <v>360773271.75832528</v>
      </c>
      <c r="D10" s="96">
        <v>24992592.801092863</v>
      </c>
      <c r="E10" s="97">
        <v>7.4431301046586157E-2</v>
      </c>
    </row>
    <row r="11" spans="1:5" s="1" customFormat="1" ht="15.6" customHeight="1" x14ac:dyDescent="0.25">
      <c r="A11" s="95" t="s">
        <v>3</v>
      </c>
      <c r="B11" s="125">
        <v>186351745.89528921</v>
      </c>
      <c r="C11" s="93">
        <v>200299349.18761325</v>
      </c>
      <c r="D11" s="93">
        <v>13947603.292324036</v>
      </c>
      <c r="E11" s="94">
        <v>7.4845573489615569E-2</v>
      </c>
    </row>
    <row r="12" spans="1:5" s="1" customFormat="1" ht="15.6" customHeight="1" x14ac:dyDescent="0.25">
      <c r="A12" s="121" t="s">
        <v>11</v>
      </c>
      <c r="B12" s="126">
        <v>308341384.96589535</v>
      </c>
      <c r="C12" s="96">
        <v>332246352.06404644</v>
      </c>
      <c r="D12" s="96">
        <v>23904967.098151088</v>
      </c>
      <c r="E12" s="97">
        <v>7.7527598511614448E-2</v>
      </c>
    </row>
    <row r="13" spans="1:5" s="1" customFormat="1" ht="15.6" customHeight="1" x14ac:dyDescent="0.25">
      <c r="A13" s="95" t="s">
        <v>12</v>
      </c>
      <c r="B13" s="125">
        <v>471554718.3596738</v>
      </c>
      <c r="C13" s="93">
        <v>508819698.59376633</v>
      </c>
      <c r="D13" s="93">
        <v>37264980.234092534</v>
      </c>
      <c r="E13" s="94">
        <v>7.902578170296036E-2</v>
      </c>
    </row>
    <row r="14" spans="1:5" s="1" customFormat="1" ht="15.6" customHeight="1" x14ac:dyDescent="0.25">
      <c r="A14" s="121" t="s">
        <v>13</v>
      </c>
      <c r="B14" s="126">
        <v>583937934.95711958</v>
      </c>
      <c r="C14" s="96">
        <v>633123247.30038953</v>
      </c>
      <c r="D14" s="96">
        <v>49185312.343269944</v>
      </c>
      <c r="E14" s="97">
        <v>8.423037689250619E-2</v>
      </c>
    </row>
    <row r="15" spans="1:5" s="1" customFormat="1" ht="15.6" customHeight="1" x14ac:dyDescent="0.25">
      <c r="A15" s="95" t="s">
        <v>14</v>
      </c>
      <c r="B15" s="125">
        <v>363586097.25150758</v>
      </c>
      <c r="C15" s="93">
        <v>392274191.23329771</v>
      </c>
      <c r="D15" s="93">
        <v>28688093.981790125</v>
      </c>
      <c r="E15" s="94">
        <v>7.8903165436343348E-2</v>
      </c>
    </row>
    <row r="16" spans="1:5" s="1" customFormat="1" ht="15.6" customHeight="1" x14ac:dyDescent="0.25">
      <c r="A16" s="121" t="s">
        <v>15</v>
      </c>
      <c r="B16" s="126">
        <v>347140688.99633276</v>
      </c>
      <c r="C16" s="96">
        <v>374108788.22075111</v>
      </c>
      <c r="D16" s="96">
        <v>26968099.224418342</v>
      </c>
      <c r="E16" s="97">
        <v>7.7686367744413953E-2</v>
      </c>
    </row>
    <row r="17" spans="1:5" s="1" customFormat="1" ht="15.6" customHeight="1" x14ac:dyDescent="0.25">
      <c r="A17" s="95" t="s">
        <v>16</v>
      </c>
      <c r="B17" s="125">
        <v>310780079.76264042</v>
      </c>
      <c r="C17" s="93">
        <v>335487926.76265627</v>
      </c>
      <c r="D17" s="93">
        <v>24707847.000015855</v>
      </c>
      <c r="E17" s="94">
        <v>7.9502672818948295E-2</v>
      </c>
    </row>
    <row r="18" spans="1:5" s="1" customFormat="1" ht="15.6" customHeight="1" x14ac:dyDescent="0.25">
      <c r="A18" s="121" t="s">
        <v>4</v>
      </c>
      <c r="B18" s="126">
        <v>611842218.21872449</v>
      </c>
      <c r="C18" s="96">
        <v>661039210.54268098</v>
      </c>
      <c r="D18" s="96">
        <v>49196992.32395649</v>
      </c>
      <c r="E18" s="97">
        <v>8.0407972609646397E-2</v>
      </c>
    </row>
    <row r="19" spans="1:5" s="1" customFormat="1" ht="15.6" customHeight="1" x14ac:dyDescent="0.25">
      <c r="A19" s="95" t="s">
        <v>17</v>
      </c>
      <c r="B19" s="125">
        <v>153677585.30258134</v>
      </c>
      <c r="C19" s="93">
        <v>166383674.36252597</v>
      </c>
      <c r="D19" s="93">
        <v>12706089.05994463</v>
      </c>
      <c r="E19" s="94">
        <v>8.2680171183892259E-2</v>
      </c>
    </row>
    <row r="20" spans="1:5" s="1" customFormat="1" ht="15.6" customHeight="1" x14ac:dyDescent="0.25">
      <c r="A20" s="121" t="s">
        <v>18</v>
      </c>
      <c r="B20" s="126">
        <v>447269065.14480186</v>
      </c>
      <c r="C20" s="96">
        <v>482931362.96527457</v>
      </c>
      <c r="D20" s="96">
        <v>35662297.820472717</v>
      </c>
      <c r="E20" s="97">
        <v>7.9733432512099106E-2</v>
      </c>
    </row>
    <row r="21" spans="1:5" s="1" customFormat="1" ht="15.6" customHeight="1" x14ac:dyDescent="0.25">
      <c r="A21" s="95" t="s">
        <v>5</v>
      </c>
      <c r="B21" s="125">
        <v>178360809.32212785</v>
      </c>
      <c r="C21" s="93">
        <v>192490341.94826248</v>
      </c>
      <c r="D21" s="93">
        <v>14129532.626134634</v>
      </c>
      <c r="E21" s="94">
        <v>7.9218818751915651E-2</v>
      </c>
    </row>
    <row r="22" spans="1:5" s="1" customFormat="1" ht="15.6" customHeight="1" x14ac:dyDescent="0.25">
      <c r="A22" s="121" t="s">
        <v>6</v>
      </c>
      <c r="B22" s="126">
        <v>233771383.41250476</v>
      </c>
      <c r="C22" s="96">
        <v>253121623.92341042</v>
      </c>
      <c r="D22" s="96">
        <v>19350240.510905653</v>
      </c>
      <c r="E22" s="97">
        <v>8.2774205415728316E-2</v>
      </c>
    </row>
    <row r="23" spans="1:5" s="1" customFormat="1" ht="15.6" customHeight="1" x14ac:dyDescent="0.25">
      <c r="A23" s="95" t="s">
        <v>19</v>
      </c>
      <c r="B23" s="125">
        <v>201943922.99200088</v>
      </c>
      <c r="C23" s="93">
        <v>217774981.88688672</v>
      </c>
      <c r="D23" s="93">
        <v>15831058.894885838</v>
      </c>
      <c r="E23" s="94">
        <v>7.839334138077983E-2</v>
      </c>
    </row>
    <row r="24" spans="1:5" s="1" customFormat="1" ht="15.6" customHeight="1" x14ac:dyDescent="0.25">
      <c r="A24" s="121" t="s">
        <v>20</v>
      </c>
      <c r="B24" s="126">
        <v>402006018.10214907</v>
      </c>
      <c r="C24" s="96">
        <v>438623601.27158439</v>
      </c>
      <c r="D24" s="96">
        <v>36617583.169435322</v>
      </c>
      <c r="E24" s="97">
        <v>9.108715173545201E-2</v>
      </c>
    </row>
    <row r="25" spans="1:5" s="1" customFormat="1" ht="15.6" customHeight="1" thickBot="1" x14ac:dyDescent="0.3">
      <c r="A25" s="101" t="s">
        <v>21</v>
      </c>
      <c r="B25" s="127">
        <v>861219037.99120033</v>
      </c>
      <c r="C25" s="99">
        <v>939280279.06001139</v>
      </c>
      <c r="D25" s="99">
        <v>78061241.068811059</v>
      </c>
      <c r="E25" s="100">
        <v>9.0640403457510038E-2</v>
      </c>
    </row>
    <row r="26" spans="1:5" s="2" customFormat="1" ht="20.100000000000001" customHeight="1" thickBot="1" x14ac:dyDescent="0.35">
      <c r="A26" s="117" t="s">
        <v>22</v>
      </c>
      <c r="B26" s="102">
        <v>7716355181.9999895</v>
      </c>
      <c r="C26" s="102">
        <v>8342985761.9999847</v>
      </c>
      <c r="D26" s="102">
        <v>626630579.99999571</v>
      </c>
      <c r="E26" s="103">
        <v>8.120810476191434E-2</v>
      </c>
    </row>
    <row r="27" spans="1:5" s="1" customFormat="1" x14ac:dyDescent="0.25">
      <c r="A27" s="22"/>
      <c r="B27" s="22"/>
      <c r="C27" s="22"/>
      <c r="D27" s="22"/>
      <c r="E27" s="22"/>
    </row>
    <row r="28" spans="1:5" s="1" customFormat="1" ht="13.2" x14ac:dyDescent="0.25"/>
    <row r="29" spans="1:5" s="1" customFormat="1" ht="13.2" x14ac:dyDescent="0.25"/>
    <row r="30" spans="1:5" s="1" customFormat="1" ht="13.8" x14ac:dyDescent="0.25">
      <c r="C30" s="65"/>
      <c r="E30" s="7"/>
    </row>
    <row r="31" spans="1:5" s="1" customFormat="1" ht="13.8" x14ac:dyDescent="0.25">
      <c r="C31" s="65"/>
      <c r="E31" s="7"/>
    </row>
    <row r="32" spans="1:5" s="1" customFormat="1" ht="13.8" x14ac:dyDescent="0.25">
      <c r="C32" s="65"/>
      <c r="E32" s="7"/>
    </row>
    <row r="33" spans="3:5" x14ac:dyDescent="0.25">
      <c r="C33" s="65"/>
      <c r="D33" s="1"/>
      <c r="E33" s="7"/>
    </row>
    <row r="34" spans="3:5" x14ac:dyDescent="0.25">
      <c r="C34" s="65"/>
      <c r="D34" s="1"/>
      <c r="E34" s="7"/>
    </row>
    <row r="35" spans="3:5" x14ac:dyDescent="0.25">
      <c r="C35" s="65"/>
      <c r="D35" s="1"/>
      <c r="E35" s="7"/>
    </row>
    <row r="36" spans="3:5" x14ac:dyDescent="0.25">
      <c r="C36" s="65"/>
      <c r="D36" s="1"/>
      <c r="E36" s="7"/>
    </row>
    <row r="37" spans="3:5" x14ac:dyDescent="0.25">
      <c r="C37" s="65"/>
      <c r="D37" s="1"/>
      <c r="E37" s="7"/>
    </row>
    <row r="38" spans="3:5" x14ac:dyDescent="0.25">
      <c r="C38" s="65"/>
      <c r="D38" s="1"/>
      <c r="E38" s="7"/>
    </row>
    <row r="39" spans="3:5" x14ac:dyDescent="0.25">
      <c r="C39" s="65"/>
      <c r="D39" s="1"/>
      <c r="E39" s="7"/>
    </row>
    <row r="40" spans="3:5" x14ac:dyDescent="0.25">
      <c r="C40" s="65"/>
      <c r="D40" s="1"/>
      <c r="E40" s="7"/>
    </row>
    <row r="41" spans="3:5" x14ac:dyDescent="0.25">
      <c r="C41" s="65"/>
      <c r="D41" s="1"/>
      <c r="E41" s="7"/>
    </row>
    <row r="42" spans="3:5" x14ac:dyDescent="0.25">
      <c r="C42" s="65"/>
      <c r="D42" s="1"/>
      <c r="E42" s="7"/>
    </row>
    <row r="43" spans="3:5" x14ac:dyDescent="0.25">
      <c r="C43" s="65"/>
      <c r="D43" s="1"/>
      <c r="E43" s="7"/>
    </row>
    <row r="44" spans="3:5" x14ac:dyDescent="0.25">
      <c r="C44" s="65"/>
      <c r="D44" s="1"/>
      <c r="E44" s="7"/>
    </row>
    <row r="45" spans="3:5" x14ac:dyDescent="0.25">
      <c r="C45" s="65"/>
      <c r="D45" s="1"/>
      <c r="E45" s="7"/>
    </row>
    <row r="46" spans="3:5" x14ac:dyDescent="0.25">
      <c r="C46" s="65"/>
      <c r="D46" s="1"/>
      <c r="E46" s="7"/>
    </row>
    <row r="47" spans="3:5" x14ac:dyDescent="0.25">
      <c r="C47" s="65"/>
      <c r="D47" s="1"/>
      <c r="E47" s="7"/>
    </row>
    <row r="48" spans="3:5" x14ac:dyDescent="0.25">
      <c r="C48" s="65"/>
      <c r="D48" s="1"/>
      <c r="E48" s="7"/>
    </row>
    <row r="49" spans="3:5" x14ac:dyDescent="0.25">
      <c r="C49" s="65"/>
      <c r="D49" s="1"/>
      <c r="E49" s="7"/>
    </row>
    <row r="50" spans="3:5" x14ac:dyDescent="0.25">
      <c r="C50" s="65"/>
      <c r="D50" s="1"/>
      <c r="E50" s="7"/>
    </row>
    <row r="51" spans="3:5" x14ac:dyDescent="0.25">
      <c r="C51" s="1"/>
      <c r="D51" s="1"/>
      <c r="E51" s="7"/>
    </row>
    <row r="52" spans="3:5" x14ac:dyDescent="0.25">
      <c r="D52" s="1"/>
    </row>
    <row r="53" spans="3:5" x14ac:dyDescent="0.25">
      <c r="C53" s="55"/>
      <c r="D53" s="1"/>
    </row>
  </sheetData>
  <phoneticPr fontId="6" type="noConversion"/>
  <conditionalFormatting sqref="E2">
    <cfRule type="expression" dxfId="8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27"/>
  <sheetViews>
    <sheetView showGridLines="0" zoomScale="70" zoomScaleNormal="70" workbookViewId="0">
      <selection activeCell="B4" sqref="B4:K26"/>
    </sheetView>
  </sheetViews>
  <sheetFormatPr defaultColWidth="9.26953125" defaultRowHeight="15" x14ac:dyDescent="0.25"/>
  <cols>
    <col min="1" max="1" width="30.26953125" style="6" customWidth="1"/>
    <col min="2" max="4" width="11.7265625" style="6" customWidth="1"/>
    <col min="5" max="5" width="12.6328125" style="6" customWidth="1"/>
    <col min="6" max="7" width="11.7265625" style="6" customWidth="1"/>
    <col min="8" max="8" width="12.7265625" style="6" customWidth="1"/>
    <col min="9" max="11" width="11.7265625" style="6" customWidth="1"/>
    <col min="12" max="16384" width="9.26953125" style="6"/>
  </cols>
  <sheetData>
    <row r="1" spans="1:14" s="1" customFormat="1" ht="21.45" customHeight="1" x14ac:dyDescent="0.25">
      <c r="A1" s="57" t="s">
        <v>224</v>
      </c>
      <c r="B1" s="57"/>
      <c r="C1" s="57"/>
      <c r="D1" s="57"/>
      <c r="E1" s="57"/>
      <c r="F1" s="57"/>
      <c r="G1" s="57"/>
      <c r="H1" s="57"/>
      <c r="I1" s="57"/>
      <c r="J1" s="57"/>
      <c r="K1" s="57"/>
    </row>
    <row r="2" spans="1:14" s="1" customFormat="1" ht="20.55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22"/>
      <c r="I2" s="22"/>
      <c r="J2" s="22"/>
      <c r="K2" s="119"/>
      <c r="L2" s="17"/>
    </row>
    <row r="3" spans="1:14" s="3" customFormat="1" ht="46.8" customHeight="1" thickBot="1" x14ac:dyDescent="0.35">
      <c r="A3" s="117" t="s">
        <v>23</v>
      </c>
      <c r="B3" s="122" t="s">
        <v>30</v>
      </c>
      <c r="C3" s="122" t="s">
        <v>31</v>
      </c>
      <c r="D3" s="122" t="s">
        <v>32</v>
      </c>
      <c r="E3" s="122" t="s">
        <v>33</v>
      </c>
      <c r="F3" s="122" t="s">
        <v>34</v>
      </c>
      <c r="G3" s="122" t="s">
        <v>66</v>
      </c>
      <c r="H3" s="122" t="s">
        <v>35</v>
      </c>
      <c r="I3" s="122" t="s">
        <v>36</v>
      </c>
      <c r="J3" s="122" t="s">
        <v>37</v>
      </c>
      <c r="K3" s="122" t="s">
        <v>27</v>
      </c>
    </row>
    <row r="4" spans="1:14" s="1" customFormat="1" ht="20.100000000000001" customHeight="1" x14ac:dyDescent="0.25">
      <c r="A4" s="120" t="s">
        <v>7</v>
      </c>
      <c r="B4" s="90">
        <v>67734803.8794754</v>
      </c>
      <c r="C4" s="90">
        <v>1039133.40552643</v>
      </c>
      <c r="D4" s="90">
        <v>52088968.913167097</v>
      </c>
      <c r="E4" s="90">
        <v>6879161.1931092897</v>
      </c>
      <c r="F4" s="90">
        <v>4115993.40243058</v>
      </c>
      <c r="G4" s="90">
        <v>32130945.353618301</v>
      </c>
      <c r="H4" s="90">
        <v>508247.22658251697</v>
      </c>
      <c r="I4" s="90">
        <v>5241513.8993012104</v>
      </c>
      <c r="J4" s="90">
        <v>6751650.4870289601</v>
      </c>
      <c r="K4" s="90">
        <v>176490417.76023978</v>
      </c>
      <c r="M4" s="64"/>
      <c r="N4" s="64"/>
    </row>
    <row r="5" spans="1:14" s="1" customFormat="1" ht="15.6" customHeight="1" x14ac:dyDescent="0.25">
      <c r="A5" s="95" t="s">
        <v>0</v>
      </c>
      <c r="B5" s="93">
        <v>117675223.495094</v>
      </c>
      <c r="C5" s="93">
        <v>1823657.6218380199</v>
      </c>
      <c r="D5" s="93">
        <v>89201782.315915897</v>
      </c>
      <c r="E5" s="93">
        <v>14107997.0615758</v>
      </c>
      <c r="F5" s="93">
        <v>7009569.7285292204</v>
      </c>
      <c r="G5" s="93">
        <v>60304021.277455501</v>
      </c>
      <c r="H5" s="93">
        <v>493834.39138179203</v>
      </c>
      <c r="I5" s="93">
        <v>8080354.3380698198</v>
      </c>
      <c r="J5" s="93">
        <v>12778054.5063187</v>
      </c>
      <c r="K5" s="93">
        <v>311474494.7361787</v>
      </c>
      <c r="M5" s="64"/>
      <c r="N5" s="64"/>
    </row>
    <row r="6" spans="1:14" s="1" customFormat="1" ht="15.6" customHeight="1" x14ac:dyDescent="0.25">
      <c r="A6" s="121" t="s">
        <v>1</v>
      </c>
      <c r="B6" s="96">
        <v>101337015.12913001</v>
      </c>
      <c r="C6" s="96">
        <v>1543670.38683343</v>
      </c>
      <c r="D6" s="96">
        <v>89659292.359647602</v>
      </c>
      <c r="E6" s="96">
        <v>10130560.951595301</v>
      </c>
      <c r="F6" s="96">
        <v>6812797.9545509899</v>
      </c>
      <c r="G6" s="96">
        <v>50566112.271399602</v>
      </c>
      <c r="H6" s="96">
        <v>174108.736588734</v>
      </c>
      <c r="I6" s="96">
        <v>9237256.9818916302</v>
      </c>
      <c r="J6" s="96">
        <v>14537793.5661602</v>
      </c>
      <c r="K6" s="96">
        <v>283998608.33779746</v>
      </c>
      <c r="M6" s="64"/>
      <c r="N6" s="64"/>
    </row>
    <row r="7" spans="1:14" s="1" customFormat="1" ht="15.6" customHeight="1" x14ac:dyDescent="0.25">
      <c r="A7" s="95" t="s">
        <v>8</v>
      </c>
      <c r="B7" s="93">
        <v>101763912.629297</v>
      </c>
      <c r="C7" s="93">
        <v>1278777.8602208199</v>
      </c>
      <c r="D7" s="93">
        <v>79251740.841774404</v>
      </c>
      <c r="E7" s="93">
        <v>8745049.3927479107</v>
      </c>
      <c r="F7" s="93">
        <v>5755797.9254137203</v>
      </c>
      <c r="G7" s="93">
        <v>42656521.239063397</v>
      </c>
      <c r="H7" s="93">
        <v>168517.71090503599</v>
      </c>
      <c r="I7" s="93">
        <v>8814671.0305694807</v>
      </c>
      <c r="J7" s="93">
        <v>17039839.767033</v>
      </c>
      <c r="K7" s="93">
        <v>265474828.39702481</v>
      </c>
      <c r="M7" s="64"/>
      <c r="N7" s="64"/>
    </row>
    <row r="8" spans="1:14" s="1" customFormat="1" ht="15.6" customHeight="1" x14ac:dyDescent="0.25">
      <c r="A8" s="121" t="s">
        <v>9</v>
      </c>
      <c r="B8" s="96">
        <v>146708182.61598301</v>
      </c>
      <c r="C8" s="96">
        <v>2082027.5080261701</v>
      </c>
      <c r="D8" s="96">
        <v>102383390.511985</v>
      </c>
      <c r="E8" s="96">
        <v>11394017.749329099</v>
      </c>
      <c r="F8" s="96">
        <v>9258526.2534159105</v>
      </c>
      <c r="G8" s="96">
        <v>67833517.281533495</v>
      </c>
      <c r="H8" s="96">
        <v>225093.538663015</v>
      </c>
      <c r="I8" s="96">
        <v>9915004.5625839494</v>
      </c>
      <c r="J8" s="96">
        <v>12470394.943525599</v>
      </c>
      <c r="K8" s="96">
        <v>362270154.96504521</v>
      </c>
      <c r="M8" s="64"/>
      <c r="N8" s="64"/>
    </row>
    <row r="9" spans="1:14" s="1" customFormat="1" ht="15.6" customHeight="1" x14ac:dyDescent="0.25">
      <c r="A9" s="95" t="s">
        <v>10</v>
      </c>
      <c r="B9" s="93">
        <v>123867544.631641</v>
      </c>
      <c r="C9" s="93">
        <v>1884459.41535164</v>
      </c>
      <c r="D9" s="93">
        <v>100527416.50126401</v>
      </c>
      <c r="E9" s="93">
        <v>8666202.6364607699</v>
      </c>
      <c r="F9" s="93">
        <v>8070802.0496848002</v>
      </c>
      <c r="G9" s="93">
        <v>54342871.517097503</v>
      </c>
      <c r="H9" s="93">
        <v>321698.495176122</v>
      </c>
      <c r="I9" s="93">
        <v>9863927.8224602696</v>
      </c>
      <c r="J9" s="93">
        <v>11538385.102784101</v>
      </c>
      <c r="K9" s="93">
        <v>319083308.17192024</v>
      </c>
      <c r="M9" s="64"/>
      <c r="N9" s="64"/>
    </row>
    <row r="10" spans="1:14" s="1" customFormat="1" ht="15.6" customHeight="1" x14ac:dyDescent="0.25">
      <c r="A10" s="121" t="s">
        <v>2</v>
      </c>
      <c r="B10" s="96">
        <v>124770416.638598</v>
      </c>
      <c r="C10" s="96">
        <v>1836717.37857245</v>
      </c>
      <c r="D10" s="96">
        <v>96595451.577231497</v>
      </c>
      <c r="E10" s="96">
        <v>16553327.732725101</v>
      </c>
      <c r="F10" s="96">
        <v>8044570.7677896796</v>
      </c>
      <c r="G10" s="96">
        <v>64452391.426899999</v>
      </c>
      <c r="H10" s="96">
        <v>47934.263739119699</v>
      </c>
      <c r="I10" s="96">
        <v>8930293.4934559409</v>
      </c>
      <c r="J10" s="96">
        <v>14549575.678220401</v>
      </c>
      <c r="K10" s="96">
        <v>335780678.95723218</v>
      </c>
      <c r="M10" s="64"/>
      <c r="N10" s="64"/>
    </row>
    <row r="11" spans="1:14" s="1" customFormat="1" ht="15.6" customHeight="1" x14ac:dyDescent="0.25">
      <c r="A11" s="95" t="s">
        <v>3</v>
      </c>
      <c r="B11" s="93">
        <v>68310717.964101598</v>
      </c>
      <c r="C11" s="93">
        <v>1075697.22233793</v>
      </c>
      <c r="D11" s="93">
        <v>53590860.115187503</v>
      </c>
      <c r="E11" s="93">
        <v>8069889.5848586401</v>
      </c>
      <c r="F11" s="93">
        <v>4302542.46126639</v>
      </c>
      <c r="G11" s="93">
        <v>34769788.089512601</v>
      </c>
      <c r="H11" s="93">
        <v>107276.17481602301</v>
      </c>
      <c r="I11" s="93">
        <v>5159351.5384320403</v>
      </c>
      <c r="J11" s="93">
        <v>10965622.744777201</v>
      </c>
      <c r="K11" s="93">
        <v>186351745.89528993</v>
      </c>
      <c r="M11" s="64"/>
      <c r="N11" s="64"/>
    </row>
    <row r="12" spans="1:14" s="1" customFormat="1" ht="15.6" customHeight="1" x14ac:dyDescent="0.25">
      <c r="A12" s="121" t="s">
        <v>11</v>
      </c>
      <c r="B12" s="96">
        <v>116712587.839072</v>
      </c>
      <c r="C12" s="96">
        <v>1835047.4403627899</v>
      </c>
      <c r="D12" s="96">
        <v>92893207.828839898</v>
      </c>
      <c r="E12" s="96">
        <v>11923165.226933699</v>
      </c>
      <c r="F12" s="96">
        <v>7472340.4312291304</v>
      </c>
      <c r="G12" s="96">
        <v>56481196.222944498</v>
      </c>
      <c r="H12" s="96">
        <v>365928.64131396799</v>
      </c>
      <c r="I12" s="96">
        <v>7968838.4617589302</v>
      </c>
      <c r="J12" s="96">
        <v>12689072.873440299</v>
      </c>
      <c r="K12" s="96">
        <v>308341384.96589524</v>
      </c>
      <c r="M12" s="64"/>
      <c r="N12" s="64"/>
    </row>
    <row r="13" spans="1:14" s="1" customFormat="1" ht="15.6" customHeight="1" x14ac:dyDescent="0.25">
      <c r="A13" s="95" t="s">
        <v>12</v>
      </c>
      <c r="B13" s="93">
        <v>183010444.82429299</v>
      </c>
      <c r="C13" s="93">
        <v>2627909.6976132998</v>
      </c>
      <c r="D13" s="93">
        <v>143282347.05741799</v>
      </c>
      <c r="E13" s="93">
        <v>16753456.852588899</v>
      </c>
      <c r="F13" s="93">
        <v>11362713.624456299</v>
      </c>
      <c r="G13" s="93">
        <v>82051802.084401295</v>
      </c>
      <c r="H13" s="93">
        <v>1194545.5422912601</v>
      </c>
      <c r="I13" s="93">
        <v>14174191.657940101</v>
      </c>
      <c r="J13" s="93">
        <v>17097307.018670801</v>
      </c>
      <c r="K13" s="93">
        <v>471554718.3596729</v>
      </c>
      <c r="M13" s="64"/>
      <c r="N13" s="64"/>
    </row>
    <row r="14" spans="1:14" s="1" customFormat="1" ht="15.6" customHeight="1" x14ac:dyDescent="0.25">
      <c r="A14" s="121" t="s">
        <v>13</v>
      </c>
      <c r="B14" s="96">
        <v>221084073.34712899</v>
      </c>
      <c r="C14" s="96">
        <v>3065686.1923193801</v>
      </c>
      <c r="D14" s="96">
        <v>185746210.44497699</v>
      </c>
      <c r="E14" s="96">
        <v>14435902.006992901</v>
      </c>
      <c r="F14" s="96">
        <v>14496942.468080901</v>
      </c>
      <c r="G14" s="96">
        <v>103876507.742153</v>
      </c>
      <c r="H14" s="96">
        <v>969377.35678249097</v>
      </c>
      <c r="I14" s="96">
        <v>18976939.656156201</v>
      </c>
      <c r="J14" s="96">
        <v>21286295.742526501</v>
      </c>
      <c r="K14" s="96">
        <v>583937934.95711732</v>
      </c>
      <c r="M14" s="64"/>
      <c r="N14" s="64"/>
    </row>
    <row r="15" spans="1:14" s="1" customFormat="1" ht="15.6" customHeight="1" x14ac:dyDescent="0.25">
      <c r="A15" s="95" t="s">
        <v>14</v>
      </c>
      <c r="B15" s="93">
        <v>136684535.976394</v>
      </c>
      <c r="C15" s="93">
        <v>1985992.2506657201</v>
      </c>
      <c r="D15" s="93">
        <v>117144434.211334</v>
      </c>
      <c r="E15" s="93">
        <v>9388733.4620056897</v>
      </c>
      <c r="F15" s="93">
        <v>8541276.7938655</v>
      </c>
      <c r="G15" s="93">
        <v>59169942.150940597</v>
      </c>
      <c r="H15" s="93">
        <v>2358764.33330297</v>
      </c>
      <c r="I15" s="93">
        <v>15379341.726420499</v>
      </c>
      <c r="J15" s="93">
        <v>12933076.3465776</v>
      </c>
      <c r="K15" s="93">
        <v>363586097.25150657</v>
      </c>
      <c r="M15" s="64"/>
      <c r="N15" s="64"/>
    </row>
    <row r="16" spans="1:14" s="1" customFormat="1" ht="15.6" customHeight="1" x14ac:dyDescent="0.25">
      <c r="A16" s="121" t="s">
        <v>15</v>
      </c>
      <c r="B16" s="96">
        <v>136473845.09057999</v>
      </c>
      <c r="C16" s="96">
        <v>1857366.68910174</v>
      </c>
      <c r="D16" s="96">
        <v>105271891.610062</v>
      </c>
      <c r="E16" s="96">
        <v>9722715.8220716994</v>
      </c>
      <c r="F16" s="96">
        <v>8761129.6173161305</v>
      </c>
      <c r="G16" s="96">
        <v>58636721.616979703</v>
      </c>
      <c r="H16" s="96">
        <v>757871.50667167199</v>
      </c>
      <c r="I16" s="96">
        <v>12511655.510129301</v>
      </c>
      <c r="J16" s="96">
        <v>13147491.533419801</v>
      </c>
      <c r="K16" s="96">
        <v>347140688.99633199</v>
      </c>
      <c r="M16" s="64"/>
      <c r="N16" s="64"/>
    </row>
    <row r="17" spans="1:14" s="1" customFormat="1" ht="15.6" customHeight="1" x14ac:dyDescent="0.25">
      <c r="A17" s="95" t="s">
        <v>16</v>
      </c>
      <c r="B17" s="93">
        <v>132310411.896293</v>
      </c>
      <c r="C17" s="93">
        <v>1568823.8918476701</v>
      </c>
      <c r="D17" s="93">
        <v>88010169.926430896</v>
      </c>
      <c r="E17" s="93">
        <v>8890596.3343042899</v>
      </c>
      <c r="F17" s="93">
        <v>8003097.9010973703</v>
      </c>
      <c r="G17" s="93">
        <v>53058732.455180697</v>
      </c>
      <c r="H17" s="93">
        <v>167442.525329094</v>
      </c>
      <c r="I17" s="93">
        <v>9284472.7586803194</v>
      </c>
      <c r="J17" s="93">
        <v>9486332.0734773893</v>
      </c>
      <c r="K17" s="93">
        <v>310780079.76264077</v>
      </c>
      <c r="M17" s="64"/>
      <c r="N17" s="64"/>
    </row>
    <row r="18" spans="1:14" s="1" customFormat="1" ht="15.6" customHeight="1" x14ac:dyDescent="0.25">
      <c r="A18" s="121" t="s">
        <v>4</v>
      </c>
      <c r="B18" s="96">
        <v>237276440.508288</v>
      </c>
      <c r="C18" s="96">
        <v>3344082.79028113</v>
      </c>
      <c r="D18" s="96">
        <v>192083586.63891101</v>
      </c>
      <c r="E18" s="96">
        <v>15516279.312729901</v>
      </c>
      <c r="F18" s="96">
        <v>14329581.2043005</v>
      </c>
      <c r="G18" s="96">
        <v>100512662.447396</v>
      </c>
      <c r="H18" s="96">
        <v>4223497.2238374697</v>
      </c>
      <c r="I18" s="96">
        <v>20724705.101580098</v>
      </c>
      <c r="J18" s="96">
        <v>23831382.991399501</v>
      </c>
      <c r="K18" s="96">
        <v>611842218.21872365</v>
      </c>
      <c r="M18" s="64"/>
      <c r="N18" s="64"/>
    </row>
    <row r="19" spans="1:14" s="1" customFormat="1" ht="15.6" customHeight="1" x14ac:dyDescent="0.25">
      <c r="A19" s="95" t="s">
        <v>17</v>
      </c>
      <c r="B19" s="93">
        <v>58545037.158078998</v>
      </c>
      <c r="C19" s="93">
        <v>772460.85384852497</v>
      </c>
      <c r="D19" s="93">
        <v>50548190.722519897</v>
      </c>
      <c r="E19" s="93">
        <v>3277053.41195624</v>
      </c>
      <c r="F19" s="93">
        <v>3530147.2276265002</v>
      </c>
      <c r="G19" s="93">
        <v>24168757.7573223</v>
      </c>
      <c r="H19" s="93">
        <v>2145633.5826209099</v>
      </c>
      <c r="I19" s="93">
        <v>5504121.6230142498</v>
      </c>
      <c r="J19" s="93">
        <v>5186182.9655943401</v>
      </c>
      <c r="K19" s="93">
        <v>153677585.30258197</v>
      </c>
      <c r="M19" s="64"/>
      <c r="N19" s="64"/>
    </row>
    <row r="20" spans="1:14" s="1" customFormat="1" ht="15.6" customHeight="1" x14ac:dyDescent="0.25">
      <c r="A20" s="121" t="s">
        <v>18</v>
      </c>
      <c r="B20" s="96">
        <v>175000720.297142</v>
      </c>
      <c r="C20" s="96">
        <v>2516282.2571209501</v>
      </c>
      <c r="D20" s="96">
        <v>140080993.09497499</v>
      </c>
      <c r="E20" s="96">
        <v>12236216.9964444</v>
      </c>
      <c r="F20" s="96">
        <v>10559326.6511871</v>
      </c>
      <c r="G20" s="96">
        <v>71998707.011460394</v>
      </c>
      <c r="H20" s="96">
        <v>2465636.6804098599</v>
      </c>
      <c r="I20" s="96">
        <v>12939179.6468543</v>
      </c>
      <c r="J20" s="96">
        <v>19472002.509206802</v>
      </c>
      <c r="K20" s="96">
        <v>447269065.14480078</v>
      </c>
      <c r="M20" s="64"/>
      <c r="N20" s="64"/>
    </row>
    <row r="21" spans="1:14" s="1" customFormat="1" ht="15.6" customHeight="1" x14ac:dyDescent="0.25">
      <c r="A21" s="95" t="s">
        <v>5</v>
      </c>
      <c r="B21" s="93">
        <v>61550809.546050899</v>
      </c>
      <c r="C21" s="93">
        <v>959866.91431596503</v>
      </c>
      <c r="D21" s="93">
        <v>59705564.3821849</v>
      </c>
      <c r="E21" s="93">
        <v>4946264.7546421802</v>
      </c>
      <c r="F21" s="93">
        <v>4017616.05747265</v>
      </c>
      <c r="G21" s="93">
        <v>29463254.655303001</v>
      </c>
      <c r="H21" s="93">
        <v>2625414.23467047</v>
      </c>
      <c r="I21" s="93">
        <v>7962282.3503042702</v>
      </c>
      <c r="J21" s="93">
        <v>7129736.4271838497</v>
      </c>
      <c r="K21" s="93">
        <v>178360809.32212818</v>
      </c>
      <c r="M21" s="64"/>
      <c r="N21" s="64"/>
    </row>
    <row r="22" spans="1:14" s="1" customFormat="1" ht="15.6" customHeight="1" x14ac:dyDescent="0.25">
      <c r="A22" s="121" t="s">
        <v>6</v>
      </c>
      <c r="B22" s="96">
        <v>92167015.489676207</v>
      </c>
      <c r="C22" s="96">
        <v>1191599.06242751</v>
      </c>
      <c r="D22" s="96">
        <v>74602105.833002895</v>
      </c>
      <c r="E22" s="96">
        <v>5266060.19796535</v>
      </c>
      <c r="F22" s="96">
        <v>5567132.6453712704</v>
      </c>
      <c r="G22" s="96">
        <v>37377590.738325499</v>
      </c>
      <c r="H22" s="96">
        <v>452037.91106067301</v>
      </c>
      <c r="I22" s="96">
        <v>8561012.2065919507</v>
      </c>
      <c r="J22" s="96">
        <v>8586829.3280837405</v>
      </c>
      <c r="K22" s="96">
        <v>233771383.41250512</v>
      </c>
      <c r="M22" s="64"/>
      <c r="N22" s="64"/>
    </row>
    <row r="23" spans="1:14" s="1" customFormat="1" ht="15.6" customHeight="1" x14ac:dyDescent="0.25">
      <c r="A23" s="95" t="s">
        <v>19</v>
      </c>
      <c r="B23" s="93">
        <v>77712762.770427004</v>
      </c>
      <c r="C23" s="93">
        <v>1262506.5281453501</v>
      </c>
      <c r="D23" s="93">
        <v>58407325.890471801</v>
      </c>
      <c r="E23" s="93">
        <v>7317532.6549013304</v>
      </c>
      <c r="F23" s="93">
        <v>5628643.2860578001</v>
      </c>
      <c r="G23" s="93">
        <v>38130227.7440916</v>
      </c>
      <c r="H23" s="93">
        <v>431.30011846119999</v>
      </c>
      <c r="I23" s="93">
        <v>5992441.3362501804</v>
      </c>
      <c r="J23" s="93">
        <v>7492051.4815378701</v>
      </c>
      <c r="K23" s="93">
        <v>201943922.99200138</v>
      </c>
      <c r="M23" s="64"/>
      <c r="N23" s="64"/>
    </row>
    <row r="24" spans="1:14" s="1" customFormat="1" ht="15.6" customHeight="1" x14ac:dyDescent="0.25">
      <c r="A24" s="121" t="s">
        <v>20</v>
      </c>
      <c r="B24" s="96">
        <v>162646017.515138</v>
      </c>
      <c r="C24" s="96">
        <v>1903384.39923111</v>
      </c>
      <c r="D24" s="96">
        <v>122494791.003668</v>
      </c>
      <c r="E24" s="96">
        <v>9047753.3800000008</v>
      </c>
      <c r="F24" s="96">
        <v>9682590.1897838991</v>
      </c>
      <c r="G24" s="96">
        <v>66740570.935024798</v>
      </c>
      <c r="H24" s="96">
        <v>715569.51655496506</v>
      </c>
      <c r="I24" s="96">
        <v>10453788.899494501</v>
      </c>
      <c r="J24" s="96">
        <v>18321552.2632531</v>
      </c>
      <c r="K24" s="96">
        <v>402006018.10214835</v>
      </c>
      <c r="M24" s="64"/>
      <c r="N24" s="64"/>
    </row>
    <row r="25" spans="1:14" s="1" customFormat="1" ht="15.6" customHeight="1" thickBot="1" x14ac:dyDescent="0.3">
      <c r="A25" s="101" t="s">
        <v>21</v>
      </c>
      <c r="B25" s="99">
        <v>331584317.75810999</v>
      </c>
      <c r="C25" s="99">
        <v>4557816.2340118801</v>
      </c>
      <c r="D25" s="99">
        <v>267668856.21902499</v>
      </c>
      <c r="E25" s="99">
        <v>19669372.284060899</v>
      </c>
      <c r="F25" s="99">
        <v>22307439.3590733</v>
      </c>
      <c r="G25" s="99">
        <v>157376590.98189399</v>
      </c>
      <c r="H25" s="99">
        <v>1511139.10718334</v>
      </c>
      <c r="I25" s="99">
        <v>28324655.398060299</v>
      </c>
      <c r="J25" s="99">
        <v>28218850.6497803</v>
      </c>
      <c r="K25" s="99">
        <v>861219037.99119902</v>
      </c>
      <c r="M25" s="64"/>
      <c r="N25" s="64"/>
    </row>
    <row r="26" spans="1:14" s="1" customFormat="1" ht="20.100000000000001" customHeight="1" thickBot="1" x14ac:dyDescent="0.35">
      <c r="A26" s="117" t="s">
        <v>22</v>
      </c>
      <c r="B26" s="102">
        <v>2974926836.9999919</v>
      </c>
      <c r="C26" s="102">
        <v>42012965.999999918</v>
      </c>
      <c r="D26" s="102">
        <v>2361238577.9999933</v>
      </c>
      <c r="E26" s="102">
        <v>232937308.99999943</v>
      </c>
      <c r="F26" s="102">
        <v>187630577.99999964</v>
      </c>
      <c r="G26" s="102">
        <v>1346099432.9999979</v>
      </c>
      <c r="H26" s="102">
        <v>21999999.999999963</v>
      </c>
      <c r="I26" s="102">
        <v>243999999.99999955</v>
      </c>
      <c r="J26" s="102">
        <v>305509481.00000006</v>
      </c>
      <c r="K26" s="102">
        <v>7716355181.9999828</v>
      </c>
      <c r="M26" s="64"/>
      <c r="N26" s="64"/>
    </row>
    <row r="27" spans="1:14" s="1" customFormat="1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6" type="noConversion"/>
  <conditionalFormatting sqref="K2">
    <cfRule type="expression" dxfId="7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R27"/>
  <sheetViews>
    <sheetView showGridLines="0" zoomScale="70" zoomScaleNormal="70" workbookViewId="0">
      <selection activeCell="B4" sqref="B4:K26"/>
    </sheetView>
  </sheetViews>
  <sheetFormatPr defaultColWidth="9.26953125" defaultRowHeight="15" x14ac:dyDescent="0.25"/>
  <cols>
    <col min="1" max="1" width="29" style="6" customWidth="1"/>
    <col min="2" max="4" width="11.7265625" style="6" customWidth="1"/>
    <col min="5" max="5" width="12.90625" style="6" customWidth="1"/>
    <col min="6" max="7" width="11.7265625" style="6" customWidth="1"/>
    <col min="8" max="8" width="13" style="6" customWidth="1"/>
    <col min="9" max="11" width="11.7265625" style="6" customWidth="1"/>
    <col min="12" max="12" width="9.26953125" style="6"/>
    <col min="13" max="13" width="11.7265625" style="6" bestFit="1" customWidth="1"/>
    <col min="14" max="17" width="9.26953125" style="6"/>
    <col min="18" max="18" width="12.453125" style="6" bestFit="1" customWidth="1"/>
    <col min="19" max="16384" width="9.26953125" style="6"/>
  </cols>
  <sheetData>
    <row r="1" spans="1:18" s="1" customFormat="1" ht="21.45" customHeight="1" x14ac:dyDescent="0.35">
      <c r="A1" s="63" t="s">
        <v>225</v>
      </c>
    </row>
    <row r="2" spans="1:18" s="1" customFormat="1" ht="20.55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22"/>
      <c r="I2" s="22"/>
      <c r="J2" s="22"/>
      <c r="K2" s="119"/>
    </row>
    <row r="3" spans="1:18" s="3" customFormat="1" ht="44.55" customHeight="1" thickBot="1" x14ac:dyDescent="0.35">
      <c r="A3" s="122" t="s">
        <v>23</v>
      </c>
      <c r="B3" s="128" t="s">
        <v>30</v>
      </c>
      <c r="C3" s="128" t="s">
        <v>31</v>
      </c>
      <c r="D3" s="128" t="s">
        <v>32</v>
      </c>
      <c r="E3" s="128" t="s">
        <v>33</v>
      </c>
      <c r="F3" s="128" t="s">
        <v>34</v>
      </c>
      <c r="G3" s="128" t="s">
        <v>66</v>
      </c>
      <c r="H3" s="128" t="s">
        <v>35</v>
      </c>
      <c r="I3" s="128" t="s">
        <v>36</v>
      </c>
      <c r="J3" s="128" t="s">
        <v>37</v>
      </c>
      <c r="K3" s="128" t="s">
        <v>27</v>
      </c>
    </row>
    <row r="4" spans="1:18" s="1" customFormat="1" ht="20.100000000000001" customHeight="1" x14ac:dyDescent="0.25">
      <c r="A4" s="120" t="s">
        <v>7</v>
      </c>
      <c r="B4" s="90">
        <v>74890891.239064798</v>
      </c>
      <c r="C4" s="90">
        <v>1049838.75633</v>
      </c>
      <c r="D4" s="90">
        <v>58510088.791165702</v>
      </c>
      <c r="E4" s="90">
        <v>6776372.7584801801</v>
      </c>
      <c r="F4" s="90">
        <v>4616767.8547843397</v>
      </c>
      <c r="G4" s="90">
        <v>32531429.552723099</v>
      </c>
      <c r="H4" s="90">
        <v>508247.22658251697</v>
      </c>
      <c r="I4" s="90">
        <v>4857788.3681080099</v>
      </c>
      <c r="J4" s="90">
        <v>6104355.4870289601</v>
      </c>
      <c r="K4" s="90">
        <v>189845780.03426763</v>
      </c>
      <c r="L4" s="66"/>
      <c r="M4" s="66"/>
      <c r="N4" s="66"/>
      <c r="O4" s="66"/>
      <c r="P4" s="66"/>
      <c r="Q4" s="66"/>
      <c r="R4" s="66"/>
    </row>
    <row r="5" spans="1:18" s="1" customFormat="1" ht="15.6" customHeight="1" x14ac:dyDescent="0.25">
      <c r="A5" s="95" t="s">
        <v>0</v>
      </c>
      <c r="B5" s="93">
        <v>129556919.02863801</v>
      </c>
      <c r="C5" s="93">
        <v>1844044.6547614699</v>
      </c>
      <c r="D5" s="93">
        <v>99990691.152873203</v>
      </c>
      <c r="E5" s="93">
        <v>14066417.8494194</v>
      </c>
      <c r="F5" s="93">
        <v>7940339.6625566697</v>
      </c>
      <c r="G5" s="93">
        <v>61345307.9183897</v>
      </c>
      <c r="H5" s="93">
        <v>493834.39138179203</v>
      </c>
      <c r="I5" s="93">
        <v>7695917.1637337403</v>
      </c>
      <c r="J5" s="93">
        <v>11943655.5063187</v>
      </c>
      <c r="K5" s="93">
        <v>334877127.32807267</v>
      </c>
      <c r="L5" s="66"/>
      <c r="M5" s="66"/>
      <c r="N5" s="66"/>
      <c r="O5" s="66"/>
      <c r="P5" s="66"/>
      <c r="Q5" s="66"/>
      <c r="R5" s="66"/>
    </row>
    <row r="6" spans="1:18" s="1" customFormat="1" ht="15.6" customHeight="1" x14ac:dyDescent="0.25">
      <c r="A6" s="121" t="s">
        <v>1</v>
      </c>
      <c r="B6" s="96">
        <v>111985903.95735399</v>
      </c>
      <c r="C6" s="96">
        <v>1553148.0368977201</v>
      </c>
      <c r="D6" s="96">
        <v>100068641.588396</v>
      </c>
      <c r="E6" s="96">
        <v>10087879.618008001</v>
      </c>
      <c r="F6" s="96">
        <v>7622987.2604793804</v>
      </c>
      <c r="G6" s="96">
        <v>52112323.143942997</v>
      </c>
      <c r="H6" s="96">
        <v>174108.736588734</v>
      </c>
      <c r="I6" s="96">
        <v>9441502.8154625297</v>
      </c>
      <c r="J6" s="96">
        <v>14712062.5661602</v>
      </c>
      <c r="K6" s="96">
        <v>307758557.72328955</v>
      </c>
      <c r="L6" s="66"/>
      <c r="M6" s="66"/>
      <c r="N6" s="66"/>
      <c r="O6" s="66"/>
      <c r="P6" s="66"/>
      <c r="Q6" s="66"/>
      <c r="R6" s="66"/>
    </row>
    <row r="7" spans="1:18" s="1" customFormat="1" ht="15.6" customHeight="1" x14ac:dyDescent="0.25">
      <c r="A7" s="95" t="s">
        <v>8</v>
      </c>
      <c r="B7" s="93">
        <v>113254187.473832</v>
      </c>
      <c r="C7" s="93">
        <v>1278107.47530334</v>
      </c>
      <c r="D7" s="93">
        <v>88729546.667214006</v>
      </c>
      <c r="E7" s="93">
        <v>8617766.0023830906</v>
      </c>
      <c r="F7" s="93">
        <v>6473376.0185222896</v>
      </c>
      <c r="G7" s="93">
        <v>43999310.457455903</v>
      </c>
      <c r="H7" s="93">
        <v>168517.71090503599</v>
      </c>
      <c r="I7" s="93">
        <v>8733864.8109741006</v>
      </c>
      <c r="J7" s="93">
        <v>15684764.767033</v>
      </c>
      <c r="K7" s="93">
        <v>286939441.38362277</v>
      </c>
      <c r="L7" s="66"/>
      <c r="M7" s="66"/>
      <c r="N7" s="66"/>
      <c r="O7" s="66"/>
      <c r="P7" s="66"/>
      <c r="Q7" s="66"/>
      <c r="R7" s="66"/>
    </row>
    <row r="8" spans="1:18" s="1" customFormat="1" ht="15.6" customHeight="1" x14ac:dyDescent="0.25">
      <c r="A8" s="121" t="s">
        <v>9</v>
      </c>
      <c r="B8" s="96">
        <v>160600747.58091101</v>
      </c>
      <c r="C8" s="96">
        <v>2091283.13748214</v>
      </c>
      <c r="D8" s="96">
        <v>114566204.591088</v>
      </c>
      <c r="E8" s="96">
        <v>11417472.107667301</v>
      </c>
      <c r="F8" s="96">
        <v>10381547.8632096</v>
      </c>
      <c r="G8" s="96">
        <v>69082497.898507595</v>
      </c>
      <c r="H8" s="96">
        <v>225093.538663015</v>
      </c>
      <c r="I8" s="96">
        <v>9907371.9268048797</v>
      </c>
      <c r="J8" s="96">
        <v>11265351.943525599</v>
      </c>
      <c r="K8" s="96">
        <v>389537570.58785921</v>
      </c>
      <c r="L8" s="66"/>
      <c r="M8" s="66"/>
      <c r="N8" s="66"/>
      <c r="O8" s="66"/>
      <c r="P8" s="66"/>
      <c r="Q8" s="66"/>
      <c r="R8" s="66"/>
    </row>
    <row r="9" spans="1:18" s="1" customFormat="1" ht="15.6" customHeight="1" x14ac:dyDescent="0.25">
      <c r="A9" s="95" t="s">
        <v>10</v>
      </c>
      <c r="B9" s="93">
        <v>137519828.63119301</v>
      </c>
      <c r="C9" s="93">
        <v>1901103.1645399299</v>
      </c>
      <c r="D9" s="93">
        <v>112334779.411477</v>
      </c>
      <c r="E9" s="93">
        <v>8628581.4785453808</v>
      </c>
      <c r="F9" s="93">
        <v>9071428.1315182894</v>
      </c>
      <c r="G9" s="93">
        <v>55025144.233240798</v>
      </c>
      <c r="H9" s="93">
        <v>321698.495176122</v>
      </c>
      <c r="I9" s="93">
        <v>9961736.2129147295</v>
      </c>
      <c r="J9" s="93">
        <v>10485084.102784101</v>
      </c>
      <c r="K9" s="93">
        <v>345249383.86138934</v>
      </c>
      <c r="L9" s="66"/>
      <c r="M9" s="66"/>
      <c r="N9" s="66"/>
      <c r="O9" s="66"/>
      <c r="P9" s="66"/>
      <c r="Q9" s="66"/>
      <c r="R9" s="66"/>
    </row>
    <row r="10" spans="1:18" s="1" customFormat="1" ht="15.6" customHeight="1" x14ac:dyDescent="0.25">
      <c r="A10" s="121" t="s">
        <v>2</v>
      </c>
      <c r="B10" s="96">
        <v>137685604.308303</v>
      </c>
      <c r="C10" s="96">
        <v>1847423.1217060401</v>
      </c>
      <c r="D10" s="96">
        <v>108255179.369141</v>
      </c>
      <c r="E10" s="96">
        <v>15984899.040879499</v>
      </c>
      <c r="F10" s="96">
        <v>8957493.0889921095</v>
      </c>
      <c r="G10" s="96">
        <v>65869573.042093903</v>
      </c>
      <c r="H10" s="96">
        <v>47934.263739119699</v>
      </c>
      <c r="I10" s="96">
        <v>8947745.84525018</v>
      </c>
      <c r="J10" s="96">
        <v>13177419.678220401</v>
      </c>
      <c r="K10" s="96">
        <v>360773271.75832528</v>
      </c>
      <c r="L10" s="66"/>
      <c r="M10" s="66"/>
      <c r="N10" s="66"/>
      <c r="O10" s="66"/>
      <c r="P10" s="66"/>
      <c r="Q10" s="66"/>
      <c r="R10" s="66"/>
    </row>
    <row r="11" spans="1:18" s="1" customFormat="1" ht="15.6" customHeight="1" x14ac:dyDescent="0.25">
      <c r="A11" s="95" t="s">
        <v>3</v>
      </c>
      <c r="B11" s="93">
        <v>75450222.413158</v>
      </c>
      <c r="C11" s="93">
        <v>1121070.54312157</v>
      </c>
      <c r="D11" s="93">
        <v>60230834.140943699</v>
      </c>
      <c r="E11" s="93">
        <v>7789041.6075470597</v>
      </c>
      <c r="F11" s="93">
        <v>4867225.0623024097</v>
      </c>
      <c r="G11" s="93">
        <v>35381921.608342998</v>
      </c>
      <c r="H11" s="93">
        <v>107276.17481602301</v>
      </c>
      <c r="I11" s="93">
        <v>5217510.8926042803</v>
      </c>
      <c r="J11" s="93">
        <v>10134246.744777201</v>
      </c>
      <c r="K11" s="93">
        <v>200299349.18761325</v>
      </c>
      <c r="L11" s="66"/>
      <c r="M11" s="66"/>
      <c r="N11" s="66"/>
      <c r="O11" s="66"/>
      <c r="P11" s="66"/>
      <c r="Q11" s="66"/>
      <c r="R11" s="66"/>
    </row>
    <row r="12" spans="1:18" s="1" customFormat="1" ht="15.6" customHeight="1" x14ac:dyDescent="0.25">
      <c r="A12" s="121" t="s">
        <v>11</v>
      </c>
      <c r="B12" s="96">
        <v>128849798.888401</v>
      </c>
      <c r="C12" s="96">
        <v>1863098.5615549199</v>
      </c>
      <c r="D12" s="96">
        <v>103890782.57684</v>
      </c>
      <c r="E12" s="96">
        <v>11755336.3299252</v>
      </c>
      <c r="F12" s="96">
        <v>8328984.7520626299</v>
      </c>
      <c r="G12" s="96">
        <v>57690699.142516002</v>
      </c>
      <c r="H12" s="96">
        <v>365928.64131396799</v>
      </c>
      <c r="I12" s="96">
        <v>7935165.2979924297</v>
      </c>
      <c r="J12" s="96">
        <v>11566557.873440299</v>
      </c>
      <c r="K12" s="96">
        <v>332246352.06404644</v>
      </c>
      <c r="L12" s="66"/>
      <c r="M12" s="66"/>
      <c r="N12" s="66"/>
      <c r="O12" s="66"/>
      <c r="P12" s="66"/>
      <c r="Q12" s="66"/>
      <c r="R12" s="66"/>
    </row>
    <row r="13" spans="1:18" s="1" customFormat="1" ht="15.6" customHeight="1" x14ac:dyDescent="0.25">
      <c r="A13" s="95" t="s">
        <v>12</v>
      </c>
      <c r="B13" s="93">
        <v>201880848.54411301</v>
      </c>
      <c r="C13" s="93">
        <v>2652812.2104992</v>
      </c>
      <c r="D13" s="93">
        <v>160283304.933146</v>
      </c>
      <c r="E13" s="93">
        <v>16403059.5269424</v>
      </c>
      <c r="F13" s="93">
        <v>12664979.3500017</v>
      </c>
      <c r="G13" s="93">
        <v>83672708.925932899</v>
      </c>
      <c r="H13" s="93">
        <v>1194545.5422912601</v>
      </c>
      <c r="I13" s="93">
        <v>14611959.5421691</v>
      </c>
      <c r="J13" s="93">
        <v>15455480.018670799</v>
      </c>
      <c r="K13" s="93">
        <v>508819698.59376633</v>
      </c>
      <c r="L13" s="66"/>
      <c r="M13" s="66"/>
      <c r="N13" s="66"/>
      <c r="O13" s="66"/>
      <c r="P13" s="66"/>
      <c r="Q13" s="66"/>
      <c r="R13" s="66"/>
    </row>
    <row r="14" spans="1:18" s="1" customFormat="1" ht="15.6" customHeight="1" x14ac:dyDescent="0.25">
      <c r="A14" s="121" t="s">
        <v>13</v>
      </c>
      <c r="B14" s="96">
        <v>246384593.27477601</v>
      </c>
      <c r="C14" s="96">
        <v>3093378.6425444898</v>
      </c>
      <c r="D14" s="96">
        <v>208954184.24751699</v>
      </c>
      <c r="E14" s="96">
        <v>14714448.636019301</v>
      </c>
      <c r="F14" s="96">
        <v>16440093.7210488</v>
      </c>
      <c r="G14" s="96">
        <v>103788002.648873</v>
      </c>
      <c r="H14" s="96">
        <v>969377.35678249097</v>
      </c>
      <c r="I14" s="96">
        <v>19458309.0303021</v>
      </c>
      <c r="J14" s="96">
        <v>19320859.742526501</v>
      </c>
      <c r="K14" s="96">
        <v>633123247.30038953</v>
      </c>
      <c r="L14" s="66"/>
      <c r="M14" s="66"/>
      <c r="N14" s="66"/>
      <c r="O14" s="66"/>
      <c r="P14" s="66"/>
      <c r="Q14" s="66"/>
      <c r="R14" s="66"/>
    </row>
    <row r="15" spans="1:18" s="1" customFormat="1" ht="15.6" customHeight="1" x14ac:dyDescent="0.25">
      <c r="A15" s="95" t="s">
        <v>14</v>
      </c>
      <c r="B15" s="93">
        <v>150233785.69575799</v>
      </c>
      <c r="C15" s="93">
        <v>2024246.80290218</v>
      </c>
      <c r="D15" s="93">
        <v>130874819.62039299</v>
      </c>
      <c r="E15" s="93">
        <v>9507447.6963168308</v>
      </c>
      <c r="F15" s="93">
        <v>9521105.0917575601</v>
      </c>
      <c r="G15" s="93">
        <v>60768947.575028002</v>
      </c>
      <c r="H15" s="93">
        <v>2358764.33330297</v>
      </c>
      <c r="I15" s="93">
        <v>15285649.0712616</v>
      </c>
      <c r="J15" s="93">
        <v>11699425.3465776</v>
      </c>
      <c r="K15" s="93">
        <v>392274191.23329771</v>
      </c>
      <c r="L15" s="66"/>
      <c r="M15" s="66"/>
      <c r="N15" s="66"/>
      <c r="O15" s="66"/>
      <c r="P15" s="66"/>
      <c r="Q15" s="66"/>
      <c r="R15" s="66"/>
    </row>
    <row r="16" spans="1:18" s="1" customFormat="1" ht="15.6" customHeight="1" x14ac:dyDescent="0.25">
      <c r="A16" s="121" t="s">
        <v>15</v>
      </c>
      <c r="B16" s="96">
        <v>149513748.05676901</v>
      </c>
      <c r="C16" s="96">
        <v>1869166.4430609499</v>
      </c>
      <c r="D16" s="96">
        <v>117857138.97457799</v>
      </c>
      <c r="E16" s="96">
        <v>9762251.8851941694</v>
      </c>
      <c r="F16" s="96">
        <v>9777292.3657418601</v>
      </c>
      <c r="G16" s="96">
        <v>60083830.6622319</v>
      </c>
      <c r="H16" s="96">
        <v>757871.50667167199</v>
      </c>
      <c r="I16" s="96">
        <v>12540305.793083699</v>
      </c>
      <c r="J16" s="96">
        <v>11947182.533419801</v>
      </c>
      <c r="K16" s="96">
        <v>374108788.22075111</v>
      </c>
      <c r="L16" s="66"/>
      <c r="M16" s="66"/>
      <c r="N16" s="66"/>
      <c r="O16" s="66"/>
      <c r="P16" s="66"/>
      <c r="Q16" s="66"/>
      <c r="R16" s="66"/>
    </row>
    <row r="17" spans="1:18" s="1" customFormat="1" ht="15.6" customHeight="1" x14ac:dyDescent="0.25">
      <c r="A17" s="95" t="s">
        <v>16</v>
      </c>
      <c r="B17" s="93">
        <v>145545932.88600099</v>
      </c>
      <c r="C17" s="93">
        <v>1581610.8155916301</v>
      </c>
      <c r="D17" s="93">
        <v>98425757.557693198</v>
      </c>
      <c r="E17" s="93">
        <v>8945037.2868740391</v>
      </c>
      <c r="F17" s="93">
        <v>8977081.9208650291</v>
      </c>
      <c r="G17" s="93">
        <v>54003962.980298303</v>
      </c>
      <c r="H17" s="93">
        <v>167442.525329094</v>
      </c>
      <c r="I17" s="93">
        <v>9292903.7165266201</v>
      </c>
      <c r="J17" s="93">
        <v>8548197.0734773893</v>
      </c>
      <c r="K17" s="93">
        <v>335487926.76265627</v>
      </c>
      <c r="L17" s="66"/>
      <c r="M17" s="66"/>
      <c r="N17" s="66"/>
      <c r="O17" s="66"/>
      <c r="P17" s="66"/>
      <c r="Q17" s="66"/>
      <c r="R17" s="66"/>
    </row>
    <row r="18" spans="1:18" s="1" customFormat="1" ht="15.6" customHeight="1" x14ac:dyDescent="0.25">
      <c r="A18" s="121" t="s">
        <v>4</v>
      </c>
      <c r="B18" s="96">
        <v>261617250.265955</v>
      </c>
      <c r="C18" s="96">
        <v>3367463.3889346402</v>
      </c>
      <c r="D18" s="96">
        <v>215269318.28142199</v>
      </c>
      <c r="E18" s="96">
        <v>15814453.1385128</v>
      </c>
      <c r="F18" s="96">
        <v>16069371.7464198</v>
      </c>
      <c r="G18" s="96">
        <v>102376134.131624</v>
      </c>
      <c r="H18" s="96">
        <v>4223497.2238374697</v>
      </c>
      <c r="I18" s="96">
        <v>20668600.374575701</v>
      </c>
      <c r="J18" s="96">
        <v>21633121.991399501</v>
      </c>
      <c r="K18" s="96">
        <v>661039210.54268098</v>
      </c>
      <c r="L18" s="66"/>
      <c r="M18" s="66"/>
      <c r="N18" s="66"/>
      <c r="O18" s="66"/>
      <c r="P18" s="66"/>
      <c r="Q18" s="66"/>
      <c r="R18" s="66"/>
    </row>
    <row r="19" spans="1:18" s="1" customFormat="1" ht="15.6" customHeight="1" x14ac:dyDescent="0.25">
      <c r="A19" s="95" t="s">
        <v>17</v>
      </c>
      <c r="B19" s="93">
        <v>65057413.078091703</v>
      </c>
      <c r="C19" s="93">
        <v>770266.01254007698</v>
      </c>
      <c r="D19" s="93">
        <v>56339904.517563902</v>
      </c>
      <c r="E19" s="93">
        <v>3349682.9208509699</v>
      </c>
      <c r="F19" s="93">
        <v>3903974.23785742</v>
      </c>
      <c r="G19" s="93">
        <v>24669849.719625499</v>
      </c>
      <c r="H19" s="93">
        <v>2145633.5826209099</v>
      </c>
      <c r="I19" s="93">
        <v>5479427.3277811296</v>
      </c>
      <c r="J19" s="93">
        <v>4667522.9655943401</v>
      </c>
      <c r="K19" s="93">
        <v>166383674.36252597</v>
      </c>
      <c r="L19" s="66"/>
      <c r="M19" s="66"/>
      <c r="N19" s="66"/>
      <c r="O19" s="66"/>
      <c r="P19" s="66"/>
      <c r="Q19" s="66"/>
      <c r="R19" s="66"/>
    </row>
    <row r="20" spans="1:18" s="1" customFormat="1" ht="15.6" customHeight="1" x14ac:dyDescent="0.25">
      <c r="A20" s="121" t="s">
        <v>18</v>
      </c>
      <c r="B20" s="96">
        <v>192521299.65527201</v>
      </c>
      <c r="C20" s="96">
        <v>2523608.48902955</v>
      </c>
      <c r="D20" s="96">
        <v>156556570.25560901</v>
      </c>
      <c r="E20" s="96">
        <v>12476103.8142753</v>
      </c>
      <c r="F20" s="96">
        <v>11755764.384906899</v>
      </c>
      <c r="G20" s="96">
        <v>73381045.815672398</v>
      </c>
      <c r="H20" s="96">
        <v>2465636.6804098599</v>
      </c>
      <c r="I20" s="96">
        <v>13399222.3608927</v>
      </c>
      <c r="J20" s="96">
        <v>17852111.509206802</v>
      </c>
      <c r="K20" s="96">
        <v>482931362.96527457</v>
      </c>
      <c r="L20" s="66"/>
      <c r="M20" s="66"/>
      <c r="N20" s="66"/>
      <c r="O20" s="66"/>
      <c r="P20" s="66"/>
      <c r="Q20" s="66"/>
      <c r="R20" s="66"/>
    </row>
    <row r="21" spans="1:18" s="1" customFormat="1" ht="15.6" customHeight="1" x14ac:dyDescent="0.25">
      <c r="A21" s="95" t="s">
        <v>5</v>
      </c>
      <c r="B21" s="93">
        <v>68867055.463310599</v>
      </c>
      <c r="C21" s="93">
        <v>971731.31967350899</v>
      </c>
      <c r="D21" s="93">
        <v>66848830.8219442</v>
      </c>
      <c r="E21" s="93">
        <v>5110361.69510323</v>
      </c>
      <c r="F21" s="93">
        <v>4487841.3592941901</v>
      </c>
      <c r="G21" s="93">
        <v>29344689.681876998</v>
      </c>
      <c r="H21" s="93">
        <v>2625414.23467047</v>
      </c>
      <c r="I21" s="93">
        <v>7817222.9452054901</v>
      </c>
      <c r="J21" s="93">
        <v>6417194.4271838497</v>
      </c>
      <c r="K21" s="93">
        <v>192490341.94826248</v>
      </c>
      <c r="L21" s="66"/>
      <c r="M21" s="66"/>
      <c r="N21" s="66"/>
      <c r="O21" s="66"/>
      <c r="P21" s="66"/>
      <c r="Q21" s="66"/>
      <c r="R21" s="66"/>
    </row>
    <row r="22" spans="1:18" s="1" customFormat="1" ht="15.6" customHeight="1" x14ac:dyDescent="0.25">
      <c r="A22" s="121" t="s">
        <v>6</v>
      </c>
      <c r="B22" s="96">
        <v>101929924.397118</v>
      </c>
      <c r="C22" s="96">
        <v>1192424.7233297401</v>
      </c>
      <c r="D22" s="96">
        <v>83381372.805463895</v>
      </c>
      <c r="E22" s="96">
        <v>5462645.9378977204</v>
      </c>
      <c r="F22" s="96">
        <v>6224384.6419607</v>
      </c>
      <c r="G22" s="96">
        <v>38446326.291360602</v>
      </c>
      <c r="H22" s="96">
        <v>452037.91106067301</v>
      </c>
      <c r="I22" s="96">
        <v>8262710.8871353697</v>
      </c>
      <c r="J22" s="96">
        <v>7769796.3280837396</v>
      </c>
      <c r="K22" s="96">
        <v>253121623.92341042</v>
      </c>
      <c r="L22" s="66"/>
      <c r="M22" s="66"/>
      <c r="N22" s="66"/>
      <c r="O22" s="66"/>
      <c r="P22" s="66"/>
      <c r="Q22" s="66"/>
      <c r="R22" s="66"/>
    </row>
    <row r="23" spans="1:18" s="1" customFormat="1" ht="15.6" customHeight="1" x14ac:dyDescent="0.25">
      <c r="A23" s="95" t="s">
        <v>19</v>
      </c>
      <c r="B23" s="93">
        <v>85962094.441351995</v>
      </c>
      <c r="C23" s="93">
        <v>1277033.5973610899</v>
      </c>
      <c r="D23" s="93">
        <v>65417430.933228001</v>
      </c>
      <c r="E23" s="93">
        <v>7179619.3696035696</v>
      </c>
      <c r="F23" s="93">
        <v>6301207.5098160598</v>
      </c>
      <c r="G23" s="93">
        <v>38870530.445761397</v>
      </c>
      <c r="H23" s="93">
        <v>431.30011846119999</v>
      </c>
      <c r="I23" s="93">
        <v>5964155.8081082804</v>
      </c>
      <c r="J23" s="93">
        <v>6802478.4815378701</v>
      </c>
      <c r="K23" s="93">
        <v>217774981.88688672</v>
      </c>
      <c r="L23" s="66"/>
      <c r="M23" s="66"/>
      <c r="N23" s="66"/>
      <c r="O23" s="66"/>
      <c r="P23" s="66"/>
      <c r="Q23" s="66"/>
      <c r="R23" s="66"/>
    </row>
    <row r="24" spans="1:18" s="1" customFormat="1" ht="15.6" customHeight="1" x14ac:dyDescent="0.25">
      <c r="A24" s="121" t="s">
        <v>20</v>
      </c>
      <c r="B24" s="96">
        <v>182031652.84382001</v>
      </c>
      <c r="C24" s="96">
        <v>1896839.54916583</v>
      </c>
      <c r="D24" s="96">
        <v>137004663.44678599</v>
      </c>
      <c r="E24" s="96">
        <v>9264237.5660846494</v>
      </c>
      <c r="F24" s="96">
        <v>10902317.624838</v>
      </c>
      <c r="G24" s="96">
        <v>69185003.607943594</v>
      </c>
      <c r="H24" s="96">
        <v>715569.51655496506</v>
      </c>
      <c r="I24" s="96">
        <v>10714399.8531383</v>
      </c>
      <c r="J24" s="96">
        <v>16908917.2632531</v>
      </c>
      <c r="K24" s="96">
        <v>438623601.27158439</v>
      </c>
      <c r="L24" s="66"/>
      <c r="M24" s="66"/>
      <c r="N24" s="66"/>
      <c r="O24" s="66"/>
      <c r="P24" s="66"/>
      <c r="Q24" s="66"/>
      <c r="R24" s="66"/>
    </row>
    <row r="25" spans="1:18" s="1" customFormat="1" ht="15.6" customHeight="1" thickBot="1" x14ac:dyDescent="0.3">
      <c r="A25" s="101" t="s">
        <v>21</v>
      </c>
      <c r="B25" s="99">
        <v>368044494.87680203</v>
      </c>
      <c r="C25" s="99">
        <v>4720515.5536698904</v>
      </c>
      <c r="D25" s="99">
        <v>301109967.31551099</v>
      </c>
      <c r="E25" s="99">
        <v>20297177.733469501</v>
      </c>
      <c r="F25" s="99">
        <v>25554497.3510639</v>
      </c>
      <c r="G25" s="99">
        <v>164532829.51655701</v>
      </c>
      <c r="H25" s="99">
        <v>1511139.10718334</v>
      </c>
      <c r="I25" s="99">
        <v>27806529.955974601</v>
      </c>
      <c r="J25" s="99">
        <v>25703127.6497803</v>
      </c>
      <c r="K25" s="99">
        <v>939280279.06001139</v>
      </c>
      <c r="L25" s="66"/>
      <c r="M25" s="66"/>
      <c r="N25" s="66"/>
      <c r="O25" s="66"/>
      <c r="P25" s="66"/>
      <c r="Q25" s="66"/>
      <c r="R25" s="66"/>
    </row>
    <row r="26" spans="1:18" s="1" customFormat="1" ht="20.100000000000001" customHeight="1" thickBot="1" x14ac:dyDescent="0.35">
      <c r="A26" s="117" t="s">
        <v>22</v>
      </c>
      <c r="B26" s="102">
        <v>3289384196.9999933</v>
      </c>
      <c r="C26" s="102">
        <v>42490214.999999903</v>
      </c>
      <c r="D26" s="102">
        <v>2644900011.9999933</v>
      </c>
      <c r="E26" s="102">
        <v>233410293.99999958</v>
      </c>
      <c r="F26" s="102">
        <v>210840060.99999964</v>
      </c>
      <c r="G26" s="102">
        <v>1376162068.9999983</v>
      </c>
      <c r="H26" s="102">
        <v>21999999.999999963</v>
      </c>
      <c r="I26" s="102">
        <v>243999999.99999958</v>
      </c>
      <c r="J26" s="102">
        <v>279798914.00000006</v>
      </c>
      <c r="K26" s="102">
        <v>8342985761.9999847</v>
      </c>
    </row>
    <row r="27" spans="1:18" s="1" customFormat="1" x14ac:dyDescent="0.2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phoneticPr fontId="6" type="noConversion"/>
  <conditionalFormatting sqref="K2">
    <cfRule type="expression" dxfId="6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pageSetUpPr fitToPage="1"/>
  </sheetPr>
  <dimension ref="A1:Z196"/>
  <sheetViews>
    <sheetView showGridLines="0" view="pageBreakPreview" zoomScale="70" zoomScaleNormal="63" zoomScaleSheetLayoutView="70" workbookViewId="0">
      <pane xSplit="1" ySplit="4" topLeftCell="B55" activePane="bottomRight" state="frozen"/>
      <selection pane="topRight"/>
      <selection pane="bottomLeft"/>
      <selection pane="bottomRight" activeCell="B5" sqref="B5:X70"/>
    </sheetView>
  </sheetViews>
  <sheetFormatPr defaultColWidth="8.81640625" defaultRowHeight="15" x14ac:dyDescent="0.25"/>
  <cols>
    <col min="1" max="1" width="50.81640625" style="9" customWidth="1"/>
    <col min="2" max="11" width="12.6328125" style="9" customWidth="1"/>
    <col min="12" max="24" width="14.6328125" style="9" customWidth="1"/>
    <col min="25" max="25" width="8.90625" style="9" bestFit="1" customWidth="1"/>
    <col min="26" max="16384" width="8.81640625" style="9"/>
  </cols>
  <sheetData>
    <row r="1" spans="1:26" s="5" customFormat="1" ht="21.45" customHeight="1" x14ac:dyDescent="0.35">
      <c r="A1" s="37" t="s">
        <v>226</v>
      </c>
    </row>
    <row r="2" spans="1:26" s="30" customFormat="1" ht="15.6" customHeight="1" x14ac:dyDescent="0.3">
      <c r="A2" s="32" t="s">
        <v>97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38"/>
    </row>
    <row r="3" spans="1:26" s="30" customFormat="1" ht="15.6" customHeight="1" x14ac:dyDescent="0.3">
      <c r="A3" s="32" t="s">
        <v>101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50"/>
    </row>
    <row r="4" spans="1:26" s="30" customFormat="1" ht="40.65" customHeight="1" x14ac:dyDescent="0.3">
      <c r="A4" s="73" t="s">
        <v>41</v>
      </c>
      <c r="B4" s="74" t="s">
        <v>7</v>
      </c>
      <c r="C4" s="74" t="s">
        <v>0</v>
      </c>
      <c r="D4" s="74" t="s">
        <v>1</v>
      </c>
      <c r="E4" s="74" t="s">
        <v>8</v>
      </c>
      <c r="F4" s="74" t="s">
        <v>9</v>
      </c>
      <c r="G4" s="74" t="s">
        <v>10</v>
      </c>
      <c r="H4" s="74" t="s">
        <v>2</v>
      </c>
      <c r="I4" s="74" t="s">
        <v>3</v>
      </c>
      <c r="J4" s="74" t="s">
        <v>11</v>
      </c>
      <c r="K4" s="74" t="s">
        <v>12</v>
      </c>
      <c r="L4" s="74" t="s">
        <v>13</v>
      </c>
      <c r="M4" s="74" t="s">
        <v>14</v>
      </c>
      <c r="N4" s="74" t="s">
        <v>15</v>
      </c>
      <c r="O4" s="74" t="s">
        <v>16</v>
      </c>
      <c r="P4" s="74" t="s">
        <v>4</v>
      </c>
      <c r="Q4" s="74" t="s">
        <v>17</v>
      </c>
      <c r="R4" s="74" t="s">
        <v>18</v>
      </c>
      <c r="S4" s="74" t="s">
        <v>5</v>
      </c>
      <c r="T4" s="74" t="s">
        <v>6</v>
      </c>
      <c r="U4" s="74" t="s">
        <v>19</v>
      </c>
      <c r="V4" s="74" t="s">
        <v>20</v>
      </c>
      <c r="W4" s="74" t="s">
        <v>21</v>
      </c>
      <c r="X4" s="74" t="s">
        <v>22</v>
      </c>
    </row>
    <row r="5" spans="1:26" s="30" customFormat="1" ht="20.100000000000001" customHeight="1" thickBot="1" x14ac:dyDescent="0.3">
      <c r="A5" s="75" t="s">
        <v>104</v>
      </c>
      <c r="B5" s="129">
        <v>74890891.239064738</v>
      </c>
      <c r="C5" s="129">
        <v>129556919.02863878</v>
      </c>
      <c r="D5" s="129">
        <v>111985903.95735425</v>
      </c>
      <c r="E5" s="129">
        <v>113254187.47383232</v>
      </c>
      <c r="F5" s="129">
        <v>160600747.58091179</v>
      </c>
      <c r="G5" s="129">
        <v>137519828.63119313</v>
      </c>
      <c r="H5" s="129">
        <v>137685604.30830279</v>
      </c>
      <c r="I5" s="129">
        <v>75450222.413157865</v>
      </c>
      <c r="J5" s="129">
        <v>128849798.88840133</v>
      </c>
      <c r="K5" s="129">
        <v>201880848.54411328</v>
      </c>
      <c r="L5" s="129">
        <v>246384593.27477556</v>
      </c>
      <c r="M5" s="129">
        <v>150233785.69575876</v>
      </c>
      <c r="N5" s="129">
        <v>149513748.05676904</v>
      </c>
      <c r="O5" s="129">
        <v>145545932.88600099</v>
      </c>
      <c r="P5" s="129">
        <v>261617250.26595485</v>
      </c>
      <c r="Q5" s="129">
        <v>65057413.078091621</v>
      </c>
      <c r="R5" s="129">
        <v>192521299.65527186</v>
      </c>
      <c r="S5" s="129">
        <v>68867055.46331048</v>
      </c>
      <c r="T5" s="129">
        <v>101929924.39711837</v>
      </c>
      <c r="U5" s="129">
        <v>85962094.441351846</v>
      </c>
      <c r="V5" s="129">
        <v>182031652.84382075</v>
      </c>
      <c r="W5" s="129">
        <v>368044494.87680131</v>
      </c>
      <c r="X5" s="129">
        <v>3289384196.9999957</v>
      </c>
    </row>
    <row r="6" spans="1:26" s="30" customFormat="1" ht="30" x14ac:dyDescent="0.25">
      <c r="A6" s="132" t="s">
        <v>42</v>
      </c>
      <c r="B6" s="130">
        <v>32030720.053325798</v>
      </c>
      <c r="C6" s="130">
        <v>53108716.840238497</v>
      </c>
      <c r="D6" s="130">
        <v>46236150.887338497</v>
      </c>
      <c r="E6" s="130">
        <v>45704267.547529101</v>
      </c>
      <c r="F6" s="130">
        <v>68296690.116140395</v>
      </c>
      <c r="G6" s="130">
        <v>60808271.075599797</v>
      </c>
      <c r="H6" s="130">
        <v>57284568.512811601</v>
      </c>
      <c r="I6" s="130">
        <v>30404433.4148832</v>
      </c>
      <c r="J6" s="130">
        <v>54546575.690132201</v>
      </c>
      <c r="K6" s="130">
        <v>85761878.862917393</v>
      </c>
      <c r="L6" s="130">
        <v>104512165.705622</v>
      </c>
      <c r="M6" s="130">
        <v>61920556.293476</v>
      </c>
      <c r="N6" s="130">
        <v>62978508.354601197</v>
      </c>
      <c r="O6" s="130">
        <v>61648558.963158801</v>
      </c>
      <c r="P6" s="130">
        <v>107632641.00049999</v>
      </c>
      <c r="Q6" s="130">
        <v>28470124.607172899</v>
      </c>
      <c r="R6" s="130">
        <v>81221326.510872006</v>
      </c>
      <c r="S6" s="130">
        <v>30646680.067810401</v>
      </c>
      <c r="T6" s="130">
        <v>42559027.400665097</v>
      </c>
      <c r="U6" s="130">
        <v>37247950.6786566</v>
      </c>
      <c r="V6" s="130">
        <v>78679418.523405999</v>
      </c>
      <c r="W6" s="130">
        <v>155573285.18361801</v>
      </c>
      <c r="X6" s="130">
        <v>1387272516.2904754</v>
      </c>
      <c r="Y6" s="39"/>
      <c r="Z6" s="77"/>
    </row>
    <row r="7" spans="1:26" s="30" customFormat="1" x14ac:dyDescent="0.25">
      <c r="A7" s="78" t="s">
        <v>43</v>
      </c>
      <c r="B7" s="79">
        <v>24722417.103083201</v>
      </c>
      <c r="C7" s="79">
        <v>45759916.555303298</v>
      </c>
      <c r="D7" s="79">
        <v>40069561.735201903</v>
      </c>
      <c r="E7" s="79">
        <v>43501497.199932098</v>
      </c>
      <c r="F7" s="79">
        <v>59039108.401622199</v>
      </c>
      <c r="G7" s="79">
        <v>46566697.894641697</v>
      </c>
      <c r="H7" s="79">
        <v>45001077.329784401</v>
      </c>
      <c r="I7" s="79">
        <v>24908921.358109701</v>
      </c>
      <c r="J7" s="79">
        <v>44484453.451857597</v>
      </c>
      <c r="K7" s="79">
        <v>72059623.416228294</v>
      </c>
      <c r="L7" s="79">
        <v>91973676.982422397</v>
      </c>
      <c r="M7" s="79">
        <v>55476118.372041501</v>
      </c>
      <c r="N7" s="79">
        <v>54942432.321701497</v>
      </c>
      <c r="O7" s="79">
        <v>54403691.828361802</v>
      </c>
      <c r="P7" s="79">
        <v>98306059.029360995</v>
      </c>
      <c r="Q7" s="79">
        <v>21941216.952290598</v>
      </c>
      <c r="R7" s="79">
        <v>70538714.911726594</v>
      </c>
      <c r="S7" s="79">
        <v>22391663.4336522</v>
      </c>
      <c r="T7" s="79">
        <v>37883652.0285891</v>
      </c>
      <c r="U7" s="79">
        <v>28197653.350279599</v>
      </c>
      <c r="V7" s="79">
        <v>65606198.844503</v>
      </c>
      <c r="W7" s="79">
        <v>135922769.331265</v>
      </c>
      <c r="X7" s="79">
        <v>1183697121.8319588</v>
      </c>
      <c r="Y7" s="39"/>
      <c r="Z7" s="77"/>
    </row>
    <row r="8" spans="1:26" s="30" customFormat="1" ht="15.6" customHeight="1" x14ac:dyDescent="0.25">
      <c r="A8" s="133" t="s">
        <v>44</v>
      </c>
      <c r="B8" s="131">
        <v>8891072.1848778501</v>
      </c>
      <c r="C8" s="131">
        <v>14437829.3962164</v>
      </c>
      <c r="D8" s="131">
        <v>13738741.4189799</v>
      </c>
      <c r="E8" s="131">
        <v>12693621.0803221</v>
      </c>
      <c r="F8" s="131">
        <v>20066408.2001926</v>
      </c>
      <c r="G8" s="131">
        <v>17390766.856873099</v>
      </c>
      <c r="H8" s="131">
        <v>15347640.051916</v>
      </c>
      <c r="I8" s="131">
        <v>7672121.9376494596</v>
      </c>
      <c r="J8" s="131">
        <v>15647871.4529052</v>
      </c>
      <c r="K8" s="131">
        <v>24109058.824121799</v>
      </c>
      <c r="L8" s="131">
        <v>29108531.2831515</v>
      </c>
      <c r="M8" s="131">
        <v>18972772.3121472</v>
      </c>
      <c r="N8" s="131">
        <v>18270438.922235601</v>
      </c>
      <c r="O8" s="131">
        <v>17364558.986168198</v>
      </c>
      <c r="P8" s="131">
        <v>32887350.929650899</v>
      </c>
      <c r="Q8" s="131">
        <v>8487124.6956836395</v>
      </c>
      <c r="R8" s="131">
        <v>24366291.400838301</v>
      </c>
      <c r="S8" s="131">
        <v>9276265.6495887507</v>
      </c>
      <c r="T8" s="131">
        <v>12845333.5303501</v>
      </c>
      <c r="U8" s="131">
        <v>10948214.282406401</v>
      </c>
      <c r="V8" s="131">
        <v>21825710.916529302</v>
      </c>
      <c r="W8" s="131">
        <v>43759720.940366499</v>
      </c>
      <c r="X8" s="131">
        <v>398107445.25317085</v>
      </c>
      <c r="Y8" s="39"/>
      <c r="Z8" s="77"/>
    </row>
    <row r="9" spans="1:26" s="30" customFormat="1" ht="15.6" customHeight="1" x14ac:dyDescent="0.25">
      <c r="A9" s="78" t="s">
        <v>45</v>
      </c>
      <c r="B9" s="79">
        <v>2928094.2861204799</v>
      </c>
      <c r="C9" s="79">
        <v>5729195.6780500002</v>
      </c>
      <c r="D9" s="79">
        <v>3812508.5973521499</v>
      </c>
      <c r="E9" s="79">
        <v>3388528.9660030301</v>
      </c>
      <c r="F9" s="79">
        <v>3369217.54327934</v>
      </c>
      <c r="G9" s="79">
        <v>3225883.8744999999</v>
      </c>
      <c r="H9" s="79">
        <v>8806360.2709125001</v>
      </c>
      <c r="I9" s="79">
        <v>5377627.9092353899</v>
      </c>
      <c r="J9" s="79">
        <v>4480150.82731984</v>
      </c>
      <c r="K9" s="79">
        <v>5759468.7024774803</v>
      </c>
      <c r="L9" s="79">
        <v>4601416.7897033403</v>
      </c>
      <c r="M9" s="79">
        <v>3079065.4653718099</v>
      </c>
      <c r="N9" s="79">
        <v>3134357.92472299</v>
      </c>
      <c r="O9" s="79">
        <v>3292398.0583042498</v>
      </c>
      <c r="P9" s="79">
        <v>4798022.8507194603</v>
      </c>
      <c r="Q9" s="79">
        <v>1350719.14536039</v>
      </c>
      <c r="R9" s="79">
        <v>3430233.2688137698</v>
      </c>
      <c r="S9" s="79">
        <v>1357300.0460264401</v>
      </c>
      <c r="T9" s="79">
        <v>1863158.6966220101</v>
      </c>
      <c r="U9" s="79">
        <v>3532707.3240581299</v>
      </c>
      <c r="V9" s="79">
        <v>3573709.7335532601</v>
      </c>
      <c r="W9" s="79">
        <v>7064956.09784263</v>
      </c>
      <c r="X9" s="79">
        <v>87955082.056348696</v>
      </c>
      <c r="Y9" s="39"/>
      <c r="Z9" s="77"/>
    </row>
    <row r="10" spans="1:26" s="30" customFormat="1" ht="15.6" customHeight="1" x14ac:dyDescent="0.25">
      <c r="A10" s="133" t="s">
        <v>46</v>
      </c>
      <c r="B10" s="131">
        <v>2818935.8672757298</v>
      </c>
      <c r="C10" s="131">
        <v>4267949.3753445996</v>
      </c>
      <c r="D10" s="131">
        <v>2844764.4674841999</v>
      </c>
      <c r="E10" s="131">
        <v>2863561.3931920002</v>
      </c>
      <c r="F10" s="131">
        <v>3355340.9972196501</v>
      </c>
      <c r="G10" s="131">
        <v>3672948.6436980399</v>
      </c>
      <c r="H10" s="131">
        <v>3366260.19256168</v>
      </c>
      <c r="I10" s="131">
        <v>2648653.5492776101</v>
      </c>
      <c r="J10" s="131">
        <v>3753694.7423882801</v>
      </c>
      <c r="K10" s="131">
        <v>5516184.0417339299</v>
      </c>
      <c r="L10" s="131">
        <v>6442423.573318</v>
      </c>
      <c r="M10" s="131">
        <v>4703184.44822847</v>
      </c>
      <c r="N10" s="131">
        <v>4184745.1709921402</v>
      </c>
      <c r="O10" s="131">
        <v>2858550.87052345</v>
      </c>
      <c r="P10" s="131">
        <v>7783311.8342391402</v>
      </c>
      <c r="Q10" s="131">
        <v>2017326.8459690199</v>
      </c>
      <c r="R10" s="131">
        <v>5398514.3582653999</v>
      </c>
      <c r="S10" s="131">
        <v>2356907.4345356799</v>
      </c>
      <c r="T10" s="131">
        <v>2663068.35552416</v>
      </c>
      <c r="U10" s="131">
        <v>1853172.8006047399</v>
      </c>
      <c r="V10" s="131">
        <v>4965067.0977494502</v>
      </c>
      <c r="W10" s="131">
        <v>11194901.4684636</v>
      </c>
      <c r="X10" s="131">
        <v>91529467.52858898</v>
      </c>
      <c r="Y10" s="39"/>
      <c r="Z10" s="77"/>
    </row>
    <row r="11" spans="1:26" s="30" customFormat="1" ht="15.6" customHeight="1" x14ac:dyDescent="0.25">
      <c r="A11" s="78" t="s">
        <v>47</v>
      </c>
      <c r="B11" s="79">
        <v>1465857.5893338299</v>
      </c>
      <c r="C11" s="79">
        <v>2744544.7187660602</v>
      </c>
      <c r="D11" s="79">
        <v>2192235.6141722701</v>
      </c>
      <c r="E11" s="79">
        <v>1951322.7819179101</v>
      </c>
      <c r="F11" s="79">
        <v>1917176.52303254</v>
      </c>
      <c r="G11" s="79">
        <v>1992132.62347737</v>
      </c>
      <c r="H11" s="79">
        <v>4232872.4499164103</v>
      </c>
      <c r="I11" s="79">
        <v>2484089.9891229798</v>
      </c>
      <c r="J11" s="79">
        <v>2388295.3341962998</v>
      </c>
      <c r="K11" s="79">
        <v>3043619.5313434699</v>
      </c>
      <c r="L11" s="79">
        <v>2765237.3919474799</v>
      </c>
      <c r="M11" s="79">
        <v>1871501.49005707</v>
      </c>
      <c r="N11" s="79">
        <v>1792156.9669099599</v>
      </c>
      <c r="O11" s="79">
        <v>1850606.76156142</v>
      </c>
      <c r="P11" s="79">
        <v>2836417.52520352</v>
      </c>
      <c r="Q11" s="79">
        <v>969080.57645675598</v>
      </c>
      <c r="R11" s="79">
        <v>2124178.9659774699</v>
      </c>
      <c r="S11" s="79">
        <v>910687.30797934497</v>
      </c>
      <c r="T11" s="79">
        <v>1234170.49663246</v>
      </c>
      <c r="U11" s="79">
        <v>1818305.3055052899</v>
      </c>
      <c r="V11" s="79">
        <v>2238337.5686227502</v>
      </c>
      <c r="W11" s="79">
        <v>4155736.5273204902</v>
      </c>
      <c r="X11" s="79">
        <v>48978564.039453149</v>
      </c>
      <c r="Y11" s="39"/>
      <c r="Z11" s="77"/>
    </row>
    <row r="12" spans="1:26" s="30" customFormat="1" ht="15.6" customHeight="1" x14ac:dyDescent="0.25">
      <c r="A12" s="220" t="s">
        <v>325</v>
      </c>
      <c r="B12" s="224">
        <v>689520.08187665895</v>
      </c>
      <c r="C12" s="224">
        <v>1189582.01056628</v>
      </c>
      <c r="D12" s="224">
        <v>1048265.16955127</v>
      </c>
      <c r="E12" s="224">
        <v>1068419.66014873</v>
      </c>
      <c r="F12" s="224">
        <v>1544900.2545892701</v>
      </c>
      <c r="G12" s="224">
        <v>1309721.5839021399</v>
      </c>
      <c r="H12" s="224">
        <v>1236388.35886353</v>
      </c>
      <c r="I12" s="224">
        <v>662594.24184964399</v>
      </c>
      <c r="J12" s="224">
        <v>1203140.18985915</v>
      </c>
      <c r="K12" s="224">
        <v>1909090.9609427899</v>
      </c>
      <c r="L12" s="224">
        <v>2366826.2003031601</v>
      </c>
      <c r="M12" s="224">
        <v>1427521.3165468499</v>
      </c>
      <c r="N12" s="224">
        <v>1427697.9794256301</v>
      </c>
      <c r="O12" s="224">
        <v>1399374.9647150401</v>
      </c>
      <c r="P12" s="224">
        <v>2499830.0997778201</v>
      </c>
      <c r="Q12" s="224">
        <v>617654.27360654902</v>
      </c>
      <c r="R12" s="224">
        <v>1845022.52683984</v>
      </c>
      <c r="S12" s="224">
        <v>653500.49372327898</v>
      </c>
      <c r="T12" s="224">
        <v>976923.69090462103</v>
      </c>
      <c r="U12" s="224">
        <v>801500.98222694604</v>
      </c>
      <c r="V12" s="224">
        <v>1743709.7463652701</v>
      </c>
      <c r="W12" s="224">
        <v>3516815.21341545</v>
      </c>
      <c r="X12" s="224">
        <v>31137999.999999925</v>
      </c>
      <c r="Y12" s="39"/>
      <c r="Z12" s="77"/>
    </row>
    <row r="13" spans="1:26" s="30" customFormat="1" ht="15.6" customHeight="1" x14ac:dyDescent="0.25">
      <c r="A13" s="223" t="s">
        <v>326</v>
      </c>
      <c r="B13" s="190">
        <v>1344274.07317118</v>
      </c>
      <c r="C13" s="190">
        <v>2319184.4541536602</v>
      </c>
      <c r="D13" s="190">
        <v>2043676.0672740701</v>
      </c>
      <c r="E13" s="190">
        <v>2082968.8447873599</v>
      </c>
      <c r="F13" s="190">
        <v>3011905.54483577</v>
      </c>
      <c r="G13" s="190">
        <v>2553406.07850098</v>
      </c>
      <c r="H13" s="190">
        <v>2410437.1415366898</v>
      </c>
      <c r="I13" s="190">
        <v>1291780.0130298799</v>
      </c>
      <c r="J13" s="190">
        <v>2345617.1997427498</v>
      </c>
      <c r="K13" s="190">
        <v>3721924.20434816</v>
      </c>
      <c r="L13" s="190">
        <v>4614315.3483076598</v>
      </c>
      <c r="M13" s="190">
        <v>2783065.99788982</v>
      </c>
      <c r="N13" s="190">
        <v>2783410.4161800002</v>
      </c>
      <c r="O13" s="190">
        <v>2728192.4532080302</v>
      </c>
      <c r="P13" s="190">
        <v>4873616.9965030598</v>
      </c>
      <c r="Q13" s="190">
        <v>1204165.9815517699</v>
      </c>
      <c r="R13" s="190">
        <v>3597017.7119384599</v>
      </c>
      <c r="S13" s="190">
        <v>1274051.02999439</v>
      </c>
      <c r="T13" s="190">
        <v>1904590.19783081</v>
      </c>
      <c r="U13" s="190">
        <v>1562589.7176141299</v>
      </c>
      <c r="V13" s="190">
        <v>3399500.4130917201</v>
      </c>
      <c r="W13" s="190">
        <v>6856310.1145095602</v>
      </c>
      <c r="X13" s="190">
        <v>60705999.999999918</v>
      </c>
      <c r="Y13" s="39"/>
      <c r="Z13" s="77"/>
    </row>
    <row r="14" spans="1:26" s="19" customFormat="1" ht="20.100000000000001" customHeight="1" thickBot="1" x14ac:dyDescent="0.35">
      <c r="A14" s="225" t="s">
        <v>103</v>
      </c>
      <c r="B14" s="226">
        <v>1049838.7563300009</v>
      </c>
      <c r="C14" s="226">
        <v>1844044.6547614702</v>
      </c>
      <c r="D14" s="226">
        <v>1553148.0368977208</v>
      </c>
      <c r="E14" s="226">
        <v>1278107.4753033444</v>
      </c>
      <c r="F14" s="226">
        <v>2091283.1374821404</v>
      </c>
      <c r="G14" s="226">
        <v>1901103.1645399369</v>
      </c>
      <c r="H14" s="226">
        <v>1847423.1217060408</v>
      </c>
      <c r="I14" s="226">
        <v>1121070.5431215698</v>
      </c>
      <c r="J14" s="226">
        <v>1863098.5615549239</v>
      </c>
      <c r="K14" s="226">
        <v>2652812.2104991851</v>
      </c>
      <c r="L14" s="226">
        <v>3093378.6425444833</v>
      </c>
      <c r="M14" s="226">
        <v>2024246.8029021863</v>
      </c>
      <c r="N14" s="226">
        <v>1869166.4430609492</v>
      </c>
      <c r="O14" s="226">
        <v>1581610.8155916308</v>
      </c>
      <c r="P14" s="226">
        <v>3367463.3889346453</v>
      </c>
      <c r="Q14" s="226">
        <v>770266.01254007651</v>
      </c>
      <c r="R14" s="226">
        <v>2523608.4890295495</v>
      </c>
      <c r="S14" s="226">
        <v>971731.31967350806</v>
      </c>
      <c r="T14" s="226">
        <v>1192424.7233297417</v>
      </c>
      <c r="U14" s="226">
        <v>1277033.5973610978</v>
      </c>
      <c r="V14" s="226">
        <v>1896839.5491658349</v>
      </c>
      <c r="W14" s="226">
        <v>4720515.5536698885</v>
      </c>
      <c r="X14" s="226">
        <v>42490214.999999925</v>
      </c>
      <c r="Y14" s="81"/>
      <c r="Z14" s="82"/>
    </row>
    <row r="15" spans="1:26" s="30" customFormat="1" ht="15.6" customHeight="1" x14ac:dyDescent="0.25">
      <c r="A15" s="76" t="s">
        <v>50</v>
      </c>
      <c r="B15" s="190">
        <v>456359.73853391298</v>
      </c>
      <c r="C15" s="190">
        <v>842921.74060897902</v>
      </c>
      <c r="D15" s="190">
        <v>715939.30965902901</v>
      </c>
      <c r="E15" s="190">
        <v>690015.02855125302</v>
      </c>
      <c r="F15" s="190">
        <v>1054397.2542520501</v>
      </c>
      <c r="G15" s="190">
        <v>975360.81706843199</v>
      </c>
      <c r="H15" s="190">
        <v>780913.57133663504</v>
      </c>
      <c r="I15" s="190">
        <v>560003.25919437106</v>
      </c>
      <c r="J15" s="190">
        <v>838749.32157570205</v>
      </c>
      <c r="K15" s="190">
        <v>1301222.688848</v>
      </c>
      <c r="L15" s="190">
        <v>1886769.50756317</v>
      </c>
      <c r="M15" s="190">
        <v>1148638.5152795699</v>
      </c>
      <c r="N15" s="190">
        <v>1030939.2301709499</v>
      </c>
      <c r="O15" s="190">
        <v>935855.87852504803</v>
      </c>
      <c r="P15" s="190">
        <v>1831635.0620492999</v>
      </c>
      <c r="Q15" s="190">
        <v>442654.47211424401</v>
      </c>
      <c r="R15" s="190">
        <v>1300681.1559490899</v>
      </c>
      <c r="S15" s="190">
        <v>480427.12084264599</v>
      </c>
      <c r="T15" s="190">
        <v>680478.51770322595</v>
      </c>
      <c r="U15" s="190">
        <v>557629.55586244701</v>
      </c>
      <c r="V15" s="190">
        <v>1218600.72651199</v>
      </c>
      <c r="W15" s="190">
        <v>3440522.5786193502</v>
      </c>
      <c r="X15" s="190">
        <v>23170715.050819397</v>
      </c>
      <c r="Y15" s="39"/>
      <c r="Z15" s="77"/>
    </row>
    <row r="16" spans="1:26" s="30" customFormat="1" ht="15.6" customHeight="1" x14ac:dyDescent="0.25">
      <c r="A16" s="227" t="s">
        <v>48</v>
      </c>
      <c r="B16" s="221">
        <v>474295.71825890802</v>
      </c>
      <c r="C16" s="221">
        <v>798269.79258769006</v>
      </c>
      <c r="D16" s="221">
        <v>637901.01086614199</v>
      </c>
      <c r="E16" s="221">
        <v>416646.81849744602</v>
      </c>
      <c r="F16" s="221">
        <v>775913.40263443405</v>
      </c>
      <c r="G16" s="221">
        <v>694362.23383211705</v>
      </c>
      <c r="H16" s="221">
        <v>842837.95623450004</v>
      </c>
      <c r="I16" s="221">
        <v>436615.67460717697</v>
      </c>
      <c r="J16" s="221">
        <v>810288.50678677601</v>
      </c>
      <c r="K16" s="221">
        <v>1027019.49777238</v>
      </c>
      <c r="L16" s="221">
        <v>776442.82253249199</v>
      </c>
      <c r="M16" s="221">
        <v>620924.98168958304</v>
      </c>
      <c r="N16" s="221">
        <v>587169.66478175798</v>
      </c>
      <c r="O16" s="221">
        <v>423987.89180591202</v>
      </c>
      <c r="P16" s="221">
        <v>1116167.43633638</v>
      </c>
      <c r="Q16" s="221">
        <v>223159.667400915</v>
      </c>
      <c r="R16" s="221">
        <v>912990.86559098598</v>
      </c>
      <c r="S16" s="221">
        <v>368208.56474283501</v>
      </c>
      <c r="T16" s="221">
        <v>347498.80055625498</v>
      </c>
      <c r="U16" s="221">
        <v>566364.75516813505</v>
      </c>
      <c r="V16" s="221">
        <v>397639.89247854799</v>
      </c>
      <c r="W16" s="221">
        <v>629101.69144208904</v>
      </c>
      <c r="X16" s="221">
        <v>13883807.646603458</v>
      </c>
      <c r="Y16" s="39"/>
      <c r="Z16" s="77"/>
    </row>
    <row r="17" spans="1:26" s="30" customFormat="1" ht="15.6" customHeight="1" x14ac:dyDescent="0.25">
      <c r="A17" s="78" t="s">
        <v>49</v>
      </c>
      <c r="B17" s="79">
        <v>110635.55673238799</v>
      </c>
      <c r="C17" s="79">
        <v>188061.68695673501</v>
      </c>
      <c r="D17" s="79">
        <v>186533.901769733</v>
      </c>
      <c r="E17" s="79">
        <v>158563.81505505301</v>
      </c>
      <c r="F17" s="79">
        <v>242683.273830202</v>
      </c>
      <c r="G17" s="79">
        <v>215702.10951515901</v>
      </c>
      <c r="H17" s="79">
        <v>207955.609002963</v>
      </c>
      <c r="I17" s="79">
        <v>115821.753100256</v>
      </c>
      <c r="J17" s="79">
        <v>199353.502391043</v>
      </c>
      <c r="K17" s="79">
        <v>301565.841140626</v>
      </c>
      <c r="L17" s="79">
        <v>402120.22295261198</v>
      </c>
      <c r="M17" s="79">
        <v>237560.80626568201</v>
      </c>
      <c r="N17" s="79">
        <v>234036.320906871</v>
      </c>
      <c r="O17" s="79">
        <v>205228.31307720399</v>
      </c>
      <c r="P17" s="79">
        <v>389866.73354431801</v>
      </c>
      <c r="Q17" s="79">
        <v>97049.244122708697</v>
      </c>
      <c r="R17" s="79">
        <v>288007.85508686601</v>
      </c>
      <c r="S17" s="79">
        <v>115241.326965812</v>
      </c>
      <c r="T17" s="79">
        <v>152854.00225419601</v>
      </c>
      <c r="U17" s="79">
        <v>143223.02238355699</v>
      </c>
      <c r="V17" s="79">
        <v>259921.43093333699</v>
      </c>
      <c r="W17" s="79">
        <v>608978.67292882595</v>
      </c>
      <c r="X17" s="79">
        <v>5060965.0009161476</v>
      </c>
      <c r="Y17" s="39"/>
      <c r="Z17" s="77"/>
    </row>
    <row r="18" spans="1:26" s="30" customFormat="1" ht="15.6" customHeight="1" x14ac:dyDescent="0.25">
      <c r="A18" s="227" t="s">
        <v>51</v>
      </c>
      <c r="B18" s="221">
        <v>8547.7428047920002</v>
      </c>
      <c r="C18" s="221">
        <v>14791.434608066</v>
      </c>
      <c r="D18" s="221">
        <v>12773.814602816699</v>
      </c>
      <c r="E18" s="221">
        <v>12881.8131995926</v>
      </c>
      <c r="F18" s="221">
        <v>18289.206765454499</v>
      </c>
      <c r="G18" s="221">
        <v>15678.004124228901</v>
      </c>
      <c r="H18" s="221">
        <v>15715.9851319427</v>
      </c>
      <c r="I18" s="221">
        <v>8629.8562197656993</v>
      </c>
      <c r="J18" s="221">
        <v>14707.2308014029</v>
      </c>
      <c r="K18" s="221">
        <v>23004.182738179199</v>
      </c>
      <c r="L18" s="221">
        <v>28046.089496209901</v>
      </c>
      <c r="M18" s="221">
        <v>17122.499667351301</v>
      </c>
      <c r="N18" s="221">
        <v>17021.227201370199</v>
      </c>
      <c r="O18" s="221">
        <v>16538.732183466898</v>
      </c>
      <c r="P18" s="221">
        <v>29794.157004647601</v>
      </c>
      <c r="Q18" s="221">
        <v>7402.6289022089004</v>
      </c>
      <c r="R18" s="221">
        <v>21928.6124026078</v>
      </c>
      <c r="S18" s="221">
        <v>7854.3071222151002</v>
      </c>
      <c r="T18" s="221">
        <v>11593.402816065</v>
      </c>
      <c r="U18" s="221">
        <v>9816.2639469588994</v>
      </c>
      <c r="V18" s="221">
        <v>20677.4992419601</v>
      </c>
      <c r="W18" s="221">
        <v>41912.610679622703</v>
      </c>
      <c r="X18" s="221">
        <v>374727.30166092556</v>
      </c>
      <c r="Y18" s="39"/>
      <c r="Z18" s="77"/>
    </row>
    <row r="19" spans="1:26" s="19" customFormat="1" ht="20.100000000000001" customHeight="1" thickBot="1" x14ac:dyDescent="0.35">
      <c r="A19" s="80" t="s">
        <v>105</v>
      </c>
      <c r="B19" s="83">
        <v>58510088.791165575</v>
      </c>
      <c r="C19" s="83">
        <v>99990691.152873188</v>
      </c>
      <c r="D19" s="83">
        <v>100068641.58839642</v>
      </c>
      <c r="E19" s="83">
        <v>88729546.667213857</v>
      </c>
      <c r="F19" s="83">
        <v>114566204.59108804</v>
      </c>
      <c r="G19" s="83">
        <v>112334779.4114769</v>
      </c>
      <c r="H19" s="83">
        <v>108255179.36914183</v>
      </c>
      <c r="I19" s="83">
        <v>60230834.140943602</v>
      </c>
      <c r="J19" s="83">
        <v>103890782.57684059</v>
      </c>
      <c r="K19" s="83">
        <v>160283304.933146</v>
      </c>
      <c r="L19" s="83">
        <v>208954184.24751765</v>
      </c>
      <c r="M19" s="83">
        <v>130874819.62039375</v>
      </c>
      <c r="N19" s="83">
        <v>117857138.97457801</v>
      </c>
      <c r="O19" s="83">
        <v>98425757.557693198</v>
      </c>
      <c r="P19" s="83">
        <v>215269318.28142276</v>
      </c>
      <c r="Q19" s="83">
        <v>56339904.517563887</v>
      </c>
      <c r="R19" s="83">
        <v>156556570.25560915</v>
      </c>
      <c r="S19" s="83">
        <v>66848830.821944229</v>
      </c>
      <c r="T19" s="83">
        <v>83381372.805463836</v>
      </c>
      <c r="U19" s="83">
        <v>65417430.933227926</v>
      </c>
      <c r="V19" s="83">
        <v>137004663.44678602</v>
      </c>
      <c r="W19" s="83">
        <v>301109967.31551075</v>
      </c>
      <c r="X19" s="83">
        <v>2644900011.9999976</v>
      </c>
      <c r="Y19" s="81"/>
      <c r="Z19" s="82"/>
    </row>
    <row r="20" spans="1:26" s="30" customFormat="1" ht="15.6" customHeight="1" x14ac:dyDescent="0.25">
      <c r="A20" s="228" t="s">
        <v>52</v>
      </c>
      <c r="B20" s="229">
        <v>23904188.1018303</v>
      </c>
      <c r="C20" s="229">
        <v>41696784.201394998</v>
      </c>
      <c r="D20" s="229">
        <v>44175276.8457762</v>
      </c>
      <c r="E20" s="229">
        <v>35070829.141069703</v>
      </c>
      <c r="F20" s="229">
        <v>40521323.340979598</v>
      </c>
      <c r="G20" s="229">
        <v>38147801.167886101</v>
      </c>
      <c r="H20" s="229">
        <v>48675040.888113499</v>
      </c>
      <c r="I20" s="229">
        <v>25649239.762831099</v>
      </c>
      <c r="J20" s="229">
        <v>40290355.953848802</v>
      </c>
      <c r="K20" s="229">
        <v>64401468.587509602</v>
      </c>
      <c r="L20" s="229">
        <v>74940355.594376802</v>
      </c>
      <c r="M20" s="229">
        <v>47567914.420959502</v>
      </c>
      <c r="N20" s="229">
        <v>40495038.049500696</v>
      </c>
      <c r="O20" s="229">
        <v>35191995.228250101</v>
      </c>
      <c r="P20" s="229">
        <v>72350359.149593905</v>
      </c>
      <c r="Q20" s="229">
        <v>17834872.560421798</v>
      </c>
      <c r="R20" s="229">
        <v>50509592.464076601</v>
      </c>
      <c r="S20" s="229">
        <v>22863504.689834502</v>
      </c>
      <c r="T20" s="229">
        <v>28159792.007548999</v>
      </c>
      <c r="U20" s="229">
        <v>27621405.290782601</v>
      </c>
      <c r="V20" s="229">
        <v>39984880.804894201</v>
      </c>
      <c r="W20" s="229">
        <v>79791947.534178793</v>
      </c>
      <c r="X20" s="229">
        <v>939843965.7856586</v>
      </c>
      <c r="Y20" s="39"/>
      <c r="Z20" s="77"/>
    </row>
    <row r="21" spans="1:26" s="30" customFormat="1" ht="15.6" customHeight="1" x14ac:dyDescent="0.25">
      <c r="A21" s="78" t="s">
        <v>53</v>
      </c>
      <c r="B21" s="85">
        <v>17772844.457514301</v>
      </c>
      <c r="C21" s="85">
        <v>31767098.147443201</v>
      </c>
      <c r="D21" s="85">
        <v>29133125.656596102</v>
      </c>
      <c r="E21" s="85">
        <v>26181519.440618601</v>
      </c>
      <c r="F21" s="85">
        <v>39959870.188167699</v>
      </c>
      <c r="G21" s="85">
        <v>36012389.141886704</v>
      </c>
      <c r="H21" s="85">
        <v>35182391.441642798</v>
      </c>
      <c r="I21" s="85">
        <v>19804774.981634401</v>
      </c>
      <c r="J21" s="85">
        <v>31633962.2081309</v>
      </c>
      <c r="K21" s="85">
        <v>50045620.851638503</v>
      </c>
      <c r="L21" s="85">
        <v>67904652.932406098</v>
      </c>
      <c r="M21" s="85">
        <v>40673354.891567603</v>
      </c>
      <c r="N21" s="85">
        <v>39266490.044307798</v>
      </c>
      <c r="O21" s="85">
        <v>33555719.919891402</v>
      </c>
      <c r="P21" s="85">
        <v>67366007.538811103</v>
      </c>
      <c r="Q21" s="85">
        <v>16989178.882304501</v>
      </c>
      <c r="R21" s="85">
        <v>49503360.470237099</v>
      </c>
      <c r="S21" s="85">
        <v>20063126.133153401</v>
      </c>
      <c r="T21" s="85">
        <v>25811740.0125896</v>
      </c>
      <c r="U21" s="85">
        <v>22688984.597051401</v>
      </c>
      <c r="V21" s="85">
        <v>44453156.847673401</v>
      </c>
      <c r="W21" s="85">
        <v>107937425.43837</v>
      </c>
      <c r="X21" s="85">
        <v>853706794.22363675</v>
      </c>
      <c r="Y21" s="39"/>
      <c r="Z21" s="77"/>
    </row>
    <row r="22" spans="1:26" s="30" customFormat="1" ht="15.6" customHeight="1" x14ac:dyDescent="0.25">
      <c r="A22" s="227" t="s">
        <v>54</v>
      </c>
      <c r="B22" s="230">
        <v>16685445.5770991</v>
      </c>
      <c r="C22" s="230">
        <v>26274549.89122</v>
      </c>
      <c r="D22" s="230">
        <v>26507783.5179816</v>
      </c>
      <c r="E22" s="230">
        <v>27253349.057993401</v>
      </c>
      <c r="F22" s="230">
        <v>33795980.694390804</v>
      </c>
      <c r="G22" s="230">
        <v>37891188.227093399</v>
      </c>
      <c r="H22" s="230">
        <v>24124638.2775659</v>
      </c>
      <c r="I22" s="230">
        <v>14624867.604134699</v>
      </c>
      <c r="J22" s="230">
        <v>31704366.257900801</v>
      </c>
      <c r="K22" s="230">
        <v>45431848.929684304</v>
      </c>
      <c r="L22" s="230">
        <v>65582021.095252298</v>
      </c>
      <c r="M22" s="230">
        <v>42303376.175338402</v>
      </c>
      <c r="N22" s="230">
        <v>37798278.065060101</v>
      </c>
      <c r="O22" s="230">
        <v>29429731.548728298</v>
      </c>
      <c r="P22" s="230">
        <v>75009864.9959957</v>
      </c>
      <c r="Q22" s="230">
        <v>21373717.413029101</v>
      </c>
      <c r="R22" s="230">
        <v>56148652.652571</v>
      </c>
      <c r="S22" s="230">
        <v>23753552.165926401</v>
      </c>
      <c r="T22" s="230">
        <v>29199484.259028502</v>
      </c>
      <c r="U22" s="230">
        <v>14942004.382319599</v>
      </c>
      <c r="V22" s="230">
        <v>52220987.144728199</v>
      </c>
      <c r="W22" s="230">
        <v>112620946.898615</v>
      </c>
      <c r="X22" s="230">
        <v>844676634.83165658</v>
      </c>
      <c r="Y22" s="39"/>
      <c r="Z22" s="77"/>
    </row>
    <row r="23" spans="1:26" s="30" customFormat="1" ht="15.6" customHeight="1" x14ac:dyDescent="0.25">
      <c r="A23" s="78" t="s">
        <v>55</v>
      </c>
      <c r="B23" s="85">
        <v>147610.654721873</v>
      </c>
      <c r="C23" s="85">
        <v>252258.91281499399</v>
      </c>
      <c r="D23" s="85">
        <v>252455.568042514</v>
      </c>
      <c r="E23" s="85">
        <v>223849.02753215501</v>
      </c>
      <c r="F23" s="85">
        <v>289030.36754994601</v>
      </c>
      <c r="G23" s="85">
        <v>283400.87461068702</v>
      </c>
      <c r="H23" s="85">
        <v>273108.76181964698</v>
      </c>
      <c r="I23" s="85">
        <v>151951.79234340199</v>
      </c>
      <c r="J23" s="85">
        <v>262098.15696008099</v>
      </c>
      <c r="K23" s="85">
        <v>404366.56431360001</v>
      </c>
      <c r="L23" s="85">
        <v>527154.62548243604</v>
      </c>
      <c r="M23" s="85">
        <v>330174.13252823899</v>
      </c>
      <c r="N23" s="85">
        <v>297332.81570939999</v>
      </c>
      <c r="O23" s="85">
        <v>248310.86082339199</v>
      </c>
      <c r="P23" s="85">
        <v>543086.59702204994</v>
      </c>
      <c r="Q23" s="85">
        <v>142135.66180848301</v>
      </c>
      <c r="R23" s="85">
        <v>394964.66872445901</v>
      </c>
      <c r="S23" s="85">
        <v>168647.83302993001</v>
      </c>
      <c r="T23" s="85">
        <v>210356.52629673501</v>
      </c>
      <c r="U23" s="85">
        <v>165036.663074329</v>
      </c>
      <c r="V23" s="85">
        <v>345638.64949019602</v>
      </c>
      <c r="W23" s="85">
        <v>759647.44434699102</v>
      </c>
      <c r="X23" s="85">
        <v>6672617.1590455379</v>
      </c>
      <c r="Y23" s="39"/>
      <c r="Z23" s="77"/>
    </row>
    <row r="24" spans="1:26" s="19" customFormat="1" ht="20.100000000000001" customHeight="1" thickBot="1" x14ac:dyDescent="0.35">
      <c r="A24" s="225" t="s">
        <v>106</v>
      </c>
      <c r="B24" s="231">
        <v>6776372.7584801791</v>
      </c>
      <c r="C24" s="231">
        <v>14066417.849419355</v>
      </c>
      <c r="D24" s="231">
        <v>10087879.618008003</v>
      </c>
      <c r="E24" s="231">
        <v>8617766.0023830868</v>
      </c>
      <c r="F24" s="231">
        <v>11417472.107667331</v>
      </c>
      <c r="G24" s="231">
        <v>8628581.478545377</v>
      </c>
      <c r="H24" s="231">
        <v>15984899.040879471</v>
      </c>
      <c r="I24" s="231">
        <v>7789041.6075470634</v>
      </c>
      <c r="J24" s="231">
        <v>11755336.329925226</v>
      </c>
      <c r="K24" s="231">
        <v>16403059.5269423</v>
      </c>
      <c r="L24" s="231">
        <v>14714448.636019373</v>
      </c>
      <c r="M24" s="231">
        <v>9507447.6963168252</v>
      </c>
      <c r="N24" s="231">
        <v>9762251.8851941675</v>
      </c>
      <c r="O24" s="231">
        <v>8945037.2868740354</v>
      </c>
      <c r="P24" s="231">
        <v>15814453.138512835</v>
      </c>
      <c r="Q24" s="231">
        <v>3349682.920850968</v>
      </c>
      <c r="R24" s="231">
        <v>12476103.814275369</v>
      </c>
      <c r="S24" s="231">
        <v>5110361.6951032225</v>
      </c>
      <c r="T24" s="231">
        <v>5462645.9378977092</v>
      </c>
      <c r="U24" s="231">
        <v>7179619.3696035724</v>
      </c>
      <c r="V24" s="231">
        <v>9264237.5660846401</v>
      </c>
      <c r="W24" s="231">
        <v>20297177.733469486</v>
      </c>
      <c r="X24" s="231">
        <v>233410293.99999961</v>
      </c>
      <c r="Y24" s="81"/>
      <c r="Z24" s="82"/>
    </row>
    <row r="25" spans="1:26" s="30" customFormat="1" ht="15.6" customHeight="1" x14ac:dyDescent="0.25">
      <c r="A25" s="76" t="s">
        <v>56</v>
      </c>
      <c r="B25" s="84">
        <v>4648801.3272811398</v>
      </c>
      <c r="C25" s="84">
        <v>10395732.1059172</v>
      </c>
      <c r="D25" s="84">
        <v>6714216.95993248</v>
      </c>
      <c r="E25" s="84">
        <v>6249711.8851095</v>
      </c>
      <c r="F25" s="84">
        <v>7339489.6696223002</v>
      </c>
      <c r="G25" s="84">
        <v>5701138.9831595495</v>
      </c>
      <c r="H25" s="84">
        <v>12362105.313934799</v>
      </c>
      <c r="I25" s="84">
        <v>6054791.6802036203</v>
      </c>
      <c r="J25" s="84">
        <v>8328792.8075855104</v>
      </c>
      <c r="K25" s="84">
        <v>11735135.765736099</v>
      </c>
      <c r="L25" s="84">
        <v>9399618.06958404</v>
      </c>
      <c r="M25" s="84">
        <v>5832609.26304074</v>
      </c>
      <c r="N25" s="84">
        <v>6296031.72871802</v>
      </c>
      <c r="O25" s="84">
        <v>5948579.4554808503</v>
      </c>
      <c r="P25" s="84">
        <v>9974404.8278318401</v>
      </c>
      <c r="Q25" s="84">
        <v>1924773.5662098599</v>
      </c>
      <c r="R25" s="84">
        <v>7474161.9166930104</v>
      </c>
      <c r="S25" s="84">
        <v>2885273.7280781101</v>
      </c>
      <c r="T25" s="84">
        <v>3216627.01576608</v>
      </c>
      <c r="U25" s="84">
        <v>4895607.0689469296</v>
      </c>
      <c r="V25" s="84">
        <v>5802425.75992948</v>
      </c>
      <c r="W25" s="84">
        <v>13550071.7602756</v>
      </c>
      <c r="X25" s="84">
        <v>156730100.65903676</v>
      </c>
      <c r="Y25" s="39"/>
      <c r="Z25" s="77"/>
    </row>
    <row r="26" spans="1:26" s="30" customFormat="1" ht="15.6" customHeight="1" x14ac:dyDescent="0.25">
      <c r="A26" s="227" t="s">
        <v>57</v>
      </c>
      <c r="B26" s="230">
        <v>1107126.48584735</v>
      </c>
      <c r="C26" s="230">
        <v>2008229.43412961</v>
      </c>
      <c r="D26" s="230">
        <v>1863212.8664260299</v>
      </c>
      <c r="E26" s="230">
        <v>1307704.95688564</v>
      </c>
      <c r="F26" s="230">
        <v>2323043.1784240501</v>
      </c>
      <c r="G26" s="230">
        <v>1478391.1239298501</v>
      </c>
      <c r="H26" s="230">
        <v>1700860.9848820199</v>
      </c>
      <c r="I26" s="230">
        <v>757308.74245204299</v>
      </c>
      <c r="J26" s="230">
        <v>1750977.82168992</v>
      </c>
      <c r="K26" s="230">
        <v>2278704.7795629599</v>
      </c>
      <c r="L26" s="230">
        <v>3226368.6028397102</v>
      </c>
      <c r="M26" s="230">
        <v>2182360.43918058</v>
      </c>
      <c r="N26" s="230">
        <v>2156024.0969999302</v>
      </c>
      <c r="O26" s="230">
        <v>1791760.2587375999</v>
      </c>
      <c r="P26" s="230">
        <v>3339492.6380291702</v>
      </c>
      <c r="Q26" s="230">
        <v>878100.32030169398</v>
      </c>
      <c r="R26" s="230">
        <v>3019456.0748212598</v>
      </c>
      <c r="S26" s="230">
        <v>1443387.1248289901</v>
      </c>
      <c r="T26" s="230">
        <v>1520951.54188424</v>
      </c>
      <c r="U26" s="230">
        <v>1222361.87336353</v>
      </c>
      <c r="V26" s="230">
        <v>2299596.0552168102</v>
      </c>
      <c r="W26" s="230">
        <v>4770433.8965111896</v>
      </c>
      <c r="X26" s="230">
        <v>44425853.296944186</v>
      </c>
      <c r="Y26" s="39"/>
      <c r="Z26" s="77"/>
    </row>
    <row r="27" spans="1:26" s="30" customFormat="1" ht="15.6" customHeight="1" x14ac:dyDescent="0.25">
      <c r="A27" s="78" t="s">
        <v>58</v>
      </c>
      <c r="B27" s="85">
        <v>737593.71049831703</v>
      </c>
      <c r="C27" s="85">
        <v>1199282.6961405899</v>
      </c>
      <c r="D27" s="85">
        <v>1008851.11044156</v>
      </c>
      <c r="E27" s="85">
        <v>695240.77072063298</v>
      </c>
      <c r="F27" s="85">
        <v>1183743.0621792099</v>
      </c>
      <c r="G27" s="85">
        <v>980546.68494127295</v>
      </c>
      <c r="H27" s="85">
        <v>1387006.2755612701</v>
      </c>
      <c r="I27" s="85">
        <v>690098.63203659595</v>
      </c>
      <c r="J27" s="85">
        <v>1151433.96572522</v>
      </c>
      <c r="K27" s="85">
        <v>1655287.1153623399</v>
      </c>
      <c r="L27" s="85">
        <v>1245635.1853144399</v>
      </c>
      <c r="M27" s="85">
        <v>960566.07607129205</v>
      </c>
      <c r="N27" s="85">
        <v>777223.92051635601</v>
      </c>
      <c r="O27" s="85">
        <v>723264.70378735499</v>
      </c>
      <c r="P27" s="85">
        <v>1647122.2311487601</v>
      </c>
      <c r="Q27" s="85">
        <v>337763.06488021498</v>
      </c>
      <c r="R27" s="85">
        <v>1321493.37479199</v>
      </c>
      <c r="S27" s="85">
        <v>501838.08760838298</v>
      </c>
      <c r="T27" s="85">
        <v>386312.229571075</v>
      </c>
      <c r="U27" s="85">
        <v>700700.56157517002</v>
      </c>
      <c r="V27" s="85">
        <v>646384.27938436903</v>
      </c>
      <c r="W27" s="85">
        <v>919324.34250042005</v>
      </c>
      <c r="X27" s="85">
        <v>20856712.080756836</v>
      </c>
      <c r="Y27" s="39"/>
      <c r="Z27" s="77"/>
    </row>
    <row r="28" spans="1:26" s="30" customFormat="1" ht="15.6" customHeight="1" x14ac:dyDescent="0.25">
      <c r="A28" s="227" t="s">
        <v>59</v>
      </c>
      <c r="B28" s="230">
        <v>189176.315946057</v>
      </c>
      <c r="C28" s="230">
        <v>289335.21715251001</v>
      </c>
      <c r="D28" s="230">
        <v>320661.22969437699</v>
      </c>
      <c r="E28" s="230">
        <v>249094.83694220899</v>
      </c>
      <c r="F28" s="230">
        <v>359365.40034806001</v>
      </c>
      <c r="G28" s="230">
        <v>299328.462941623</v>
      </c>
      <c r="H28" s="230">
        <v>384184.41991482902</v>
      </c>
      <c r="I28" s="230">
        <v>192524.734658589</v>
      </c>
      <c r="J28" s="230">
        <v>338650.79409389198</v>
      </c>
      <c r="K28" s="230">
        <v>484290.47715251701</v>
      </c>
      <c r="L28" s="230">
        <v>528609.94079819601</v>
      </c>
      <c r="M28" s="230">
        <v>326683.133703764</v>
      </c>
      <c r="N28" s="230">
        <v>332280.363546654</v>
      </c>
      <c r="O28" s="230">
        <v>313684.32203178701</v>
      </c>
      <c r="P28" s="230">
        <v>514371.48858077801</v>
      </c>
      <c r="Q28" s="230">
        <v>124106.260476207</v>
      </c>
      <c r="R28" s="230">
        <v>387157.69539901603</v>
      </c>
      <c r="S28" s="230">
        <v>149627.269864211</v>
      </c>
      <c r="T28" s="230">
        <v>209024.202830497</v>
      </c>
      <c r="U28" s="230">
        <v>251481.80237772499</v>
      </c>
      <c r="V28" s="230">
        <v>309598.97455002298</v>
      </c>
      <c r="W28" s="230">
        <v>630779.35727160703</v>
      </c>
      <c r="X28" s="230">
        <v>7184016.7002751287</v>
      </c>
      <c r="Y28" s="39"/>
      <c r="Z28" s="77"/>
    </row>
    <row r="29" spans="1:26" s="30" customFormat="1" ht="15.6" customHeight="1" x14ac:dyDescent="0.25">
      <c r="A29" s="78" t="s">
        <v>60</v>
      </c>
      <c r="B29" s="85">
        <v>93674.918907314903</v>
      </c>
      <c r="C29" s="85">
        <v>173838.39607944601</v>
      </c>
      <c r="D29" s="85">
        <v>180937.451513554</v>
      </c>
      <c r="E29" s="85">
        <v>116013.552725104</v>
      </c>
      <c r="F29" s="85">
        <v>211830.79709370999</v>
      </c>
      <c r="G29" s="85">
        <v>169176.22357308099</v>
      </c>
      <c r="H29" s="85">
        <v>150742.046586554</v>
      </c>
      <c r="I29" s="85">
        <v>94317.818196215696</v>
      </c>
      <c r="J29" s="85">
        <v>185480.94083068299</v>
      </c>
      <c r="K29" s="85">
        <v>249641.38912838299</v>
      </c>
      <c r="L29" s="85">
        <v>314216.83748298697</v>
      </c>
      <c r="M29" s="85">
        <v>205228.78432044899</v>
      </c>
      <c r="N29" s="85">
        <v>200691.77541320599</v>
      </c>
      <c r="O29" s="85">
        <v>167748.54683644301</v>
      </c>
      <c r="P29" s="85">
        <v>339061.95292228402</v>
      </c>
      <c r="Q29" s="85">
        <v>84939.708982992204</v>
      </c>
      <c r="R29" s="85">
        <v>273834.75257009198</v>
      </c>
      <c r="S29" s="85">
        <v>130235.484723528</v>
      </c>
      <c r="T29" s="85">
        <v>129730.94784581701</v>
      </c>
      <c r="U29" s="85">
        <v>109468.063340218</v>
      </c>
      <c r="V29" s="85">
        <v>206232.49700395801</v>
      </c>
      <c r="W29" s="85">
        <v>426568.37691066699</v>
      </c>
      <c r="X29" s="85">
        <v>4213611.262986687</v>
      </c>
      <c r="Y29" s="39"/>
      <c r="Z29" s="77"/>
    </row>
    <row r="30" spans="1:26" s="19" customFormat="1" ht="20.100000000000001" customHeight="1" thickBot="1" x14ac:dyDescent="0.35">
      <c r="A30" s="225" t="s">
        <v>34</v>
      </c>
      <c r="B30" s="231">
        <v>4616767.8547843453</v>
      </c>
      <c r="C30" s="231">
        <v>7940339.6625566771</v>
      </c>
      <c r="D30" s="231">
        <v>7622987.2604793776</v>
      </c>
      <c r="E30" s="231">
        <v>6473376.018522284</v>
      </c>
      <c r="F30" s="231">
        <v>10381547.863209579</v>
      </c>
      <c r="G30" s="231">
        <v>9071428.1315182839</v>
      </c>
      <c r="H30" s="231">
        <v>8957493.0889921095</v>
      </c>
      <c r="I30" s="231">
        <v>4867225.0623024087</v>
      </c>
      <c r="J30" s="231">
        <v>8328984.7520626308</v>
      </c>
      <c r="K30" s="231">
        <v>12664979.350001769</v>
      </c>
      <c r="L30" s="231">
        <v>16440093.721048858</v>
      </c>
      <c r="M30" s="231">
        <v>9521105.0917575657</v>
      </c>
      <c r="N30" s="231">
        <v>9777292.3657418564</v>
      </c>
      <c r="O30" s="231">
        <v>8977081.9208650347</v>
      </c>
      <c r="P30" s="231">
        <v>16069371.746419817</v>
      </c>
      <c r="Q30" s="231">
        <v>3903974.2378574261</v>
      </c>
      <c r="R30" s="231">
        <v>11755764.384906836</v>
      </c>
      <c r="S30" s="231">
        <v>4487841.3592941929</v>
      </c>
      <c r="T30" s="231">
        <v>6224384.6419606926</v>
      </c>
      <c r="U30" s="231">
        <v>6301207.5098160664</v>
      </c>
      <c r="V30" s="231">
        <v>10902317.624838045</v>
      </c>
      <c r="W30" s="231">
        <v>25554497.351063862</v>
      </c>
      <c r="X30" s="231">
        <v>210840060.99999976</v>
      </c>
      <c r="Y30" s="81"/>
      <c r="Z30" s="82"/>
    </row>
    <row r="31" spans="1:26" s="19" customFormat="1" ht="20.100000000000001" customHeight="1" thickBot="1" x14ac:dyDescent="0.35">
      <c r="A31" s="76" t="s">
        <v>327</v>
      </c>
      <c r="B31" s="145">
        <v>4529070.3120559203</v>
      </c>
      <c r="C31" s="145">
        <v>7789509.4066854296</v>
      </c>
      <c r="D31" s="145">
        <v>7478185.2535295701</v>
      </c>
      <c r="E31" s="145">
        <v>6350411.38442373</v>
      </c>
      <c r="F31" s="145">
        <v>10184345.7802897</v>
      </c>
      <c r="G31" s="145">
        <v>8899112.3510427196</v>
      </c>
      <c r="H31" s="145">
        <v>8787341.5549275596</v>
      </c>
      <c r="I31" s="145">
        <v>4774769.9743932802</v>
      </c>
      <c r="J31" s="145">
        <v>8170772.0112115899</v>
      </c>
      <c r="K31" s="145">
        <v>12424402.4783381</v>
      </c>
      <c r="L31" s="145">
        <v>16127806.8859924</v>
      </c>
      <c r="M31" s="145">
        <v>9340247.4989849608</v>
      </c>
      <c r="N31" s="145">
        <v>9591568.38264741</v>
      </c>
      <c r="O31" s="145">
        <v>8806558.2882947307</v>
      </c>
      <c r="P31" s="145">
        <v>15764126.9388668</v>
      </c>
      <c r="Q31" s="145">
        <v>3829816.5244301902</v>
      </c>
      <c r="R31" s="145">
        <v>11532458.4527313</v>
      </c>
      <c r="S31" s="145">
        <v>4402592.8322413899</v>
      </c>
      <c r="T31" s="145">
        <v>6106149.7089369697</v>
      </c>
      <c r="U31" s="145">
        <v>6181513.2925163796</v>
      </c>
      <c r="V31" s="145">
        <v>10695223.2904863</v>
      </c>
      <c r="W31" s="145">
        <v>25069078.396973301</v>
      </c>
      <c r="X31" s="145">
        <v>206835060.99999976</v>
      </c>
      <c r="Y31" s="81"/>
      <c r="Z31" s="82"/>
    </row>
    <row r="32" spans="1:26" s="19" customFormat="1" ht="20.100000000000001" customHeight="1" thickBot="1" x14ac:dyDescent="0.35">
      <c r="A32" s="227" t="s">
        <v>328</v>
      </c>
      <c r="B32" s="232">
        <v>67990.229755745502</v>
      </c>
      <c r="C32" s="232">
        <v>116935.816349619</v>
      </c>
      <c r="D32" s="232">
        <v>112262.230107154</v>
      </c>
      <c r="E32" s="232">
        <v>95332.132053934998</v>
      </c>
      <c r="F32" s="232">
        <v>152887.00810642299</v>
      </c>
      <c r="G32" s="232">
        <v>133593.133177685</v>
      </c>
      <c r="H32" s="232">
        <v>131915.234274763</v>
      </c>
      <c r="I32" s="232">
        <v>71678.663659886704</v>
      </c>
      <c r="J32" s="232">
        <v>122659.315940695</v>
      </c>
      <c r="K32" s="232">
        <v>186514.653312282</v>
      </c>
      <c r="L32" s="232">
        <v>242110.018189839</v>
      </c>
      <c r="M32" s="232">
        <v>140215.43709336701</v>
      </c>
      <c r="N32" s="232">
        <v>143988.256556368</v>
      </c>
      <c r="O32" s="232">
        <v>132203.71513877501</v>
      </c>
      <c r="P32" s="232">
        <v>236650.46877705801</v>
      </c>
      <c r="Q32" s="232">
        <v>57493.058724486502</v>
      </c>
      <c r="R32" s="232">
        <v>173124.82382148399</v>
      </c>
      <c r="S32" s="232">
        <v>66091.554681387104</v>
      </c>
      <c r="T32" s="232">
        <v>91665.285153223202</v>
      </c>
      <c r="U32" s="232">
        <v>92796.640378409298</v>
      </c>
      <c r="V32" s="232">
        <v>160556.28168843099</v>
      </c>
      <c r="W32" s="232">
        <v>376336.043058977</v>
      </c>
      <c r="X32" s="232">
        <v>3104999.9999999935</v>
      </c>
      <c r="Y32" s="81"/>
      <c r="Z32" s="82"/>
    </row>
    <row r="33" spans="1:26" s="19" customFormat="1" ht="20.100000000000001" customHeight="1" thickBot="1" x14ac:dyDescent="0.35">
      <c r="A33" s="78" t="s">
        <v>329</v>
      </c>
      <c r="B33" s="145">
        <v>19707.312972679902</v>
      </c>
      <c r="C33" s="145">
        <v>33894.439521628701</v>
      </c>
      <c r="D33" s="145">
        <v>32539.7768426535</v>
      </c>
      <c r="E33" s="145">
        <v>27632.502044618799</v>
      </c>
      <c r="F33" s="145">
        <v>44315.074813456202</v>
      </c>
      <c r="G33" s="145">
        <v>38722.647297879797</v>
      </c>
      <c r="H33" s="145">
        <v>38236.299789786601</v>
      </c>
      <c r="I33" s="145">
        <v>20776.4242492425</v>
      </c>
      <c r="J33" s="145">
        <v>35553.424910346497</v>
      </c>
      <c r="K33" s="145">
        <v>54062.218351386196</v>
      </c>
      <c r="L33" s="145">
        <v>70176.816866620095</v>
      </c>
      <c r="M33" s="145">
        <v>40642.155679236901</v>
      </c>
      <c r="N33" s="145">
        <v>41735.726538078001</v>
      </c>
      <c r="O33" s="145">
        <v>38319.917431529</v>
      </c>
      <c r="P33" s="145">
        <v>68594.338775959099</v>
      </c>
      <c r="Q33" s="145">
        <v>16664.6547027497</v>
      </c>
      <c r="R33" s="145">
        <v>50181.108354053402</v>
      </c>
      <c r="S33" s="145">
        <v>19156.972371416501</v>
      </c>
      <c r="T33" s="145">
        <v>26569.647870499499</v>
      </c>
      <c r="U33" s="145">
        <v>26897.576921278102</v>
      </c>
      <c r="V33" s="145">
        <v>46538.052663313501</v>
      </c>
      <c r="W33" s="145">
        <v>109082.91103158701</v>
      </c>
      <c r="X33" s="145">
        <v>899999.99999999953</v>
      </c>
      <c r="Y33" s="81"/>
      <c r="Z33" s="82"/>
    </row>
    <row r="34" spans="1:26" s="19" customFormat="1" ht="20.100000000000001" customHeight="1" thickBot="1" x14ac:dyDescent="0.35">
      <c r="A34" s="233" t="s">
        <v>61</v>
      </c>
      <c r="B34" s="234">
        <v>32531429.552723065</v>
      </c>
      <c r="C34" s="234">
        <v>61345307.918389685</v>
      </c>
      <c r="D34" s="234">
        <v>52112323.143943027</v>
      </c>
      <c r="E34" s="234">
        <v>43999310.457455896</v>
      </c>
      <c r="F34" s="234">
        <v>69082497.89850755</v>
      </c>
      <c r="G34" s="234">
        <v>55025144.233240783</v>
      </c>
      <c r="H34" s="234">
        <v>65869573.042093851</v>
      </c>
      <c r="I34" s="234">
        <v>35381921.608342975</v>
      </c>
      <c r="J34" s="234">
        <v>57690699.142515928</v>
      </c>
      <c r="K34" s="234">
        <v>83672708.92593278</v>
      </c>
      <c r="L34" s="234">
        <v>103788002.64887339</v>
      </c>
      <c r="M34" s="234">
        <v>60768947.575027958</v>
      </c>
      <c r="N34" s="234">
        <v>60083830.662231781</v>
      </c>
      <c r="O34" s="234">
        <v>54003962.980298266</v>
      </c>
      <c r="P34" s="234">
        <v>102376134.13162372</v>
      </c>
      <c r="Q34" s="234">
        <v>24669849.719625492</v>
      </c>
      <c r="R34" s="234">
        <v>73381045.815672278</v>
      </c>
      <c r="S34" s="234">
        <v>29344689.681876961</v>
      </c>
      <c r="T34" s="234">
        <v>38446326.291360587</v>
      </c>
      <c r="U34" s="234">
        <v>38870530.445761405</v>
      </c>
      <c r="V34" s="234">
        <v>69185003.60794352</v>
      </c>
      <c r="W34" s="234">
        <v>164532829.51655686</v>
      </c>
      <c r="X34" s="234">
        <v>1376162068.9999979</v>
      </c>
      <c r="Y34" s="81"/>
      <c r="Z34" s="82"/>
    </row>
    <row r="35" spans="1:26" s="30" customFormat="1" ht="15.6" customHeight="1" x14ac:dyDescent="0.25">
      <c r="A35" s="76" t="s">
        <v>64</v>
      </c>
      <c r="B35" s="84">
        <v>7186726.8035736596</v>
      </c>
      <c r="C35" s="84">
        <v>15195799.257069601</v>
      </c>
      <c r="D35" s="84">
        <v>8562581.8355706204</v>
      </c>
      <c r="E35" s="84">
        <v>8404262.4380280692</v>
      </c>
      <c r="F35" s="84">
        <v>11473842.6671692</v>
      </c>
      <c r="G35" s="84">
        <v>10054847.9775436</v>
      </c>
      <c r="H35" s="84">
        <v>17913475.824343201</v>
      </c>
      <c r="I35" s="84">
        <v>8253454.0119221397</v>
      </c>
      <c r="J35" s="84">
        <v>10659818.865264701</v>
      </c>
      <c r="K35" s="84">
        <v>16660001.3444383</v>
      </c>
      <c r="L35" s="84">
        <v>17507546.190986</v>
      </c>
      <c r="M35" s="84">
        <v>10999650.0834201</v>
      </c>
      <c r="N35" s="84">
        <v>10754283.975876801</v>
      </c>
      <c r="O35" s="84">
        <v>9611523.7198347598</v>
      </c>
      <c r="P35" s="84">
        <v>17313182.3545724</v>
      </c>
      <c r="Q35" s="84">
        <v>4126911.9501678902</v>
      </c>
      <c r="R35" s="84">
        <v>12605420.9419284</v>
      </c>
      <c r="S35" s="84">
        <v>4755289.9038066901</v>
      </c>
      <c r="T35" s="84">
        <v>6541216.4972713497</v>
      </c>
      <c r="U35" s="84">
        <v>7474713.232818</v>
      </c>
      <c r="V35" s="84">
        <v>11526010.370375499</v>
      </c>
      <c r="W35" s="84">
        <v>27503270.0572583</v>
      </c>
      <c r="X35" s="84">
        <v>255083830.30323935</v>
      </c>
      <c r="Y35" s="39"/>
      <c r="Z35" s="77"/>
    </row>
    <row r="36" spans="1:26" s="30" customFormat="1" ht="15.6" customHeight="1" x14ac:dyDescent="0.25">
      <c r="A36" s="227" t="s">
        <v>62</v>
      </c>
      <c r="B36" s="230">
        <v>3989530.0095357201</v>
      </c>
      <c r="C36" s="230">
        <v>6727377.85909166</v>
      </c>
      <c r="D36" s="230">
        <v>6522832.5062849903</v>
      </c>
      <c r="E36" s="230">
        <v>5517227.3253398798</v>
      </c>
      <c r="F36" s="230">
        <v>8582138.5045039505</v>
      </c>
      <c r="G36" s="230">
        <v>7596335.3840717096</v>
      </c>
      <c r="H36" s="230">
        <v>7462291.4962361101</v>
      </c>
      <c r="I36" s="230">
        <v>4047185.4199753301</v>
      </c>
      <c r="J36" s="230">
        <v>7076647.4758992903</v>
      </c>
      <c r="K36" s="230">
        <v>10700405.6633058</v>
      </c>
      <c r="L36" s="230">
        <v>13636240.8541501</v>
      </c>
      <c r="M36" s="230">
        <v>8179912.6705192896</v>
      </c>
      <c r="N36" s="230">
        <v>8034111.9326896202</v>
      </c>
      <c r="O36" s="230">
        <v>7182420.4172326801</v>
      </c>
      <c r="P36" s="230">
        <v>13602662.660251601</v>
      </c>
      <c r="Q36" s="230">
        <v>3352636.2955974699</v>
      </c>
      <c r="R36" s="230">
        <v>10100040.6382642</v>
      </c>
      <c r="S36" s="230">
        <v>3979176.3747368101</v>
      </c>
      <c r="T36" s="230">
        <v>5188041.2702199696</v>
      </c>
      <c r="U36" s="230">
        <v>5030431.13263088</v>
      </c>
      <c r="V36" s="230">
        <v>8993694.1149054803</v>
      </c>
      <c r="W36" s="230">
        <v>20298777.045690302</v>
      </c>
      <c r="X36" s="230">
        <v>175800117.05113286</v>
      </c>
      <c r="Y36" s="39"/>
      <c r="Z36" s="77"/>
    </row>
    <row r="37" spans="1:26" s="30" customFormat="1" ht="15.6" customHeight="1" x14ac:dyDescent="0.25">
      <c r="A37" s="78" t="s">
        <v>63</v>
      </c>
      <c r="B37" s="85">
        <v>3094644.92209556</v>
      </c>
      <c r="C37" s="85">
        <v>6578634.7941527003</v>
      </c>
      <c r="D37" s="85">
        <v>5866000.50214101</v>
      </c>
      <c r="E37" s="85">
        <v>4635918.7896154597</v>
      </c>
      <c r="F37" s="85">
        <v>6205715.0571143301</v>
      </c>
      <c r="G37" s="85">
        <v>5105474.1206124099</v>
      </c>
      <c r="H37" s="85">
        <v>5911196.4443962304</v>
      </c>
      <c r="I37" s="85">
        <v>3449613.9944705502</v>
      </c>
      <c r="J37" s="85">
        <v>5959372.3388880603</v>
      </c>
      <c r="K37" s="85">
        <v>7434697.02536208</v>
      </c>
      <c r="L37" s="85">
        <v>9563056.95911563</v>
      </c>
      <c r="M37" s="85">
        <v>5274515.4587961901</v>
      </c>
      <c r="N37" s="85">
        <v>5741977.7281031301</v>
      </c>
      <c r="O37" s="85">
        <v>5333050.2348724101</v>
      </c>
      <c r="P37" s="85">
        <v>8843646.8233278394</v>
      </c>
      <c r="Q37" s="85">
        <v>2242520.48491312</v>
      </c>
      <c r="R37" s="85">
        <v>6470292.2449788796</v>
      </c>
      <c r="S37" s="85">
        <v>2480278.1026482</v>
      </c>
      <c r="T37" s="85">
        <v>3433011.40343802</v>
      </c>
      <c r="U37" s="85">
        <v>3697588.5913025802</v>
      </c>
      <c r="V37" s="85">
        <v>6290005.1346640904</v>
      </c>
      <c r="W37" s="85">
        <v>15594196.4810353</v>
      </c>
      <c r="X37" s="85">
        <v>129205407.63604379</v>
      </c>
      <c r="Y37" s="39"/>
      <c r="Z37" s="77"/>
    </row>
    <row r="38" spans="1:26" s="30" customFormat="1" ht="15.6" customHeight="1" x14ac:dyDescent="0.25">
      <c r="A38" s="227" t="s">
        <v>65</v>
      </c>
      <c r="B38" s="230">
        <v>2510214.32379806</v>
      </c>
      <c r="C38" s="230">
        <v>4414329.5797316404</v>
      </c>
      <c r="D38" s="230">
        <v>3985031.9622796099</v>
      </c>
      <c r="E38" s="230">
        <v>3689008.8739458402</v>
      </c>
      <c r="F38" s="230">
        <v>5099206.73551948</v>
      </c>
      <c r="G38" s="230">
        <v>4565677.8746165996</v>
      </c>
      <c r="H38" s="230">
        <v>4760319.6717525702</v>
      </c>
      <c r="I38" s="230">
        <v>2599080.19095759</v>
      </c>
      <c r="J38" s="230">
        <v>4380837.0304391002</v>
      </c>
      <c r="K38" s="230">
        <v>6716436.2199700195</v>
      </c>
      <c r="L38" s="230">
        <v>8346924.7120412802</v>
      </c>
      <c r="M38" s="230">
        <v>5105754.2149801496</v>
      </c>
      <c r="N38" s="230">
        <v>4906865.3143051704</v>
      </c>
      <c r="O38" s="230">
        <v>4463207.7739667101</v>
      </c>
      <c r="P38" s="230">
        <v>8613859.8518908992</v>
      </c>
      <c r="Q38" s="230">
        <v>2165305.55635536</v>
      </c>
      <c r="R38" s="230">
        <v>6320320.1908325199</v>
      </c>
      <c r="S38" s="230">
        <v>2469028.8382334998</v>
      </c>
      <c r="T38" s="230">
        <v>3326041.3387275999</v>
      </c>
      <c r="U38" s="230">
        <v>2880808.7612340301</v>
      </c>
      <c r="V38" s="230">
        <v>5753536.7284689099</v>
      </c>
      <c r="W38" s="230">
        <v>12371088.352047499</v>
      </c>
      <c r="X38" s="230">
        <v>109442884.09609413</v>
      </c>
      <c r="Y38" s="39"/>
      <c r="Z38" s="77"/>
    </row>
    <row r="39" spans="1:26" s="30" customFormat="1" ht="15.6" customHeight="1" x14ac:dyDescent="0.25">
      <c r="A39" s="78" t="s">
        <v>66</v>
      </c>
      <c r="B39" s="85">
        <v>3088474.05153688</v>
      </c>
      <c r="C39" s="85">
        <v>5311840.1833399003</v>
      </c>
      <c r="D39" s="85">
        <v>5099541.3002602803</v>
      </c>
      <c r="E39" s="85">
        <v>4330487.1476976397</v>
      </c>
      <c r="F39" s="85">
        <v>6944932.5153059596</v>
      </c>
      <c r="G39" s="85">
        <v>6068503.1770748701</v>
      </c>
      <c r="H39" s="85">
        <v>5992284.1785306502</v>
      </c>
      <c r="I39" s="85">
        <v>3256022.13079288</v>
      </c>
      <c r="J39" s="85">
        <v>5571831.6561518703</v>
      </c>
      <c r="K39" s="85">
        <v>8472477.1346680708</v>
      </c>
      <c r="L39" s="85">
        <v>10997911.192280499</v>
      </c>
      <c r="M39" s="85">
        <v>6369323.0724988496</v>
      </c>
      <c r="N39" s="85">
        <v>6540704.38793894</v>
      </c>
      <c r="O39" s="85">
        <v>6005388.4975786004</v>
      </c>
      <c r="P39" s="85">
        <v>10749909.725672301</v>
      </c>
      <c r="Q39" s="85">
        <v>2611637.29924089</v>
      </c>
      <c r="R39" s="85">
        <v>7864240.6117823804</v>
      </c>
      <c r="S39" s="85">
        <v>3002226.2373947301</v>
      </c>
      <c r="T39" s="85">
        <v>4163919.66374456</v>
      </c>
      <c r="U39" s="85">
        <v>4215311.7721197</v>
      </c>
      <c r="V39" s="85">
        <v>7293311.2829209697</v>
      </c>
      <c r="W39" s="85">
        <v>17095163.640736099</v>
      </c>
      <c r="X39" s="85">
        <v>141045440.85926753</v>
      </c>
      <c r="Y39" s="39"/>
      <c r="Z39" s="77"/>
    </row>
    <row r="40" spans="1:26" s="30" customFormat="1" ht="15.6" customHeight="1" x14ac:dyDescent="0.25">
      <c r="A40" s="227" t="s">
        <v>67</v>
      </c>
      <c r="B40" s="230">
        <v>1853135.8174934699</v>
      </c>
      <c r="C40" s="230">
        <v>3859167.2504851902</v>
      </c>
      <c r="D40" s="230">
        <v>3622901.8118635998</v>
      </c>
      <c r="E40" s="230">
        <v>2600835.25606535</v>
      </c>
      <c r="F40" s="230">
        <v>3839366.2197249201</v>
      </c>
      <c r="G40" s="230">
        <v>3076914.3380032298</v>
      </c>
      <c r="H40" s="230">
        <v>3289484.3440330899</v>
      </c>
      <c r="I40" s="230">
        <v>1999763.9431707901</v>
      </c>
      <c r="J40" s="230">
        <v>3652525.6342154699</v>
      </c>
      <c r="K40" s="230">
        <v>4548005.0236616395</v>
      </c>
      <c r="L40" s="230">
        <v>5780467.7835163698</v>
      </c>
      <c r="M40" s="230">
        <v>3427511.93594515</v>
      </c>
      <c r="N40" s="230">
        <v>3580046.4121376998</v>
      </c>
      <c r="O40" s="230">
        <v>3173648.7999900002</v>
      </c>
      <c r="P40" s="230">
        <v>5696248.3745672395</v>
      </c>
      <c r="Q40" s="230">
        <v>1447912.7142590501</v>
      </c>
      <c r="R40" s="230">
        <v>4387214.9678654401</v>
      </c>
      <c r="S40" s="230">
        <v>1898416.1415003701</v>
      </c>
      <c r="T40" s="230">
        <v>2196103.5138668101</v>
      </c>
      <c r="U40" s="230">
        <v>2136562.4443761501</v>
      </c>
      <c r="V40" s="230">
        <v>3791863.4914203598</v>
      </c>
      <c r="W40" s="230">
        <v>8785263.1184702497</v>
      </c>
      <c r="X40" s="230">
        <v>78643359.336631641</v>
      </c>
      <c r="Y40" s="39"/>
      <c r="Z40" s="77"/>
    </row>
    <row r="41" spans="1:26" s="30" customFormat="1" ht="15.6" customHeight="1" x14ac:dyDescent="0.25">
      <c r="A41" s="78" t="s">
        <v>71</v>
      </c>
      <c r="B41" s="85">
        <v>2363854.3978037699</v>
      </c>
      <c r="C41" s="85">
        <v>4064767.3096340401</v>
      </c>
      <c r="D41" s="85">
        <v>4575376.6685469802</v>
      </c>
      <c r="E41" s="85">
        <v>3766288.20869837</v>
      </c>
      <c r="F41" s="85">
        <v>4877826.6345025403</v>
      </c>
      <c r="G41" s="85">
        <v>4661887.7693777597</v>
      </c>
      <c r="H41" s="85">
        <v>4940273.4703461798</v>
      </c>
      <c r="I41" s="85">
        <v>2830219.6244087699</v>
      </c>
      <c r="J41" s="85">
        <v>4812587.2550534997</v>
      </c>
      <c r="K41" s="85">
        <v>8149437.8164830999</v>
      </c>
      <c r="L41" s="85">
        <v>10292658.1417736</v>
      </c>
      <c r="M41" s="85">
        <v>6316799.1465792796</v>
      </c>
      <c r="N41" s="85">
        <v>5503000.1668267297</v>
      </c>
      <c r="O41" s="85">
        <v>4236892.0577735296</v>
      </c>
      <c r="P41" s="85">
        <v>8615975.3590912297</v>
      </c>
      <c r="Q41" s="85">
        <v>2446371.76944023</v>
      </c>
      <c r="R41" s="85">
        <v>6553657.8494482599</v>
      </c>
      <c r="S41" s="85">
        <v>2676330.8529223902</v>
      </c>
      <c r="T41" s="85">
        <v>3823505.5474322601</v>
      </c>
      <c r="U41" s="85">
        <v>3169800.89545184</v>
      </c>
      <c r="V41" s="85">
        <v>7044891.5742891496</v>
      </c>
      <c r="W41" s="85">
        <v>17607914.668383699</v>
      </c>
      <c r="X41" s="85">
        <v>123330317.18426721</v>
      </c>
      <c r="Y41" s="39"/>
      <c r="Z41" s="77"/>
    </row>
    <row r="42" spans="1:26" s="30" customFormat="1" ht="15.6" customHeight="1" x14ac:dyDescent="0.25">
      <c r="A42" s="227" t="s">
        <v>68</v>
      </c>
      <c r="B42" s="230">
        <v>1223707.9822847201</v>
      </c>
      <c r="C42" s="230">
        <v>2104644.9231908601</v>
      </c>
      <c r="D42" s="230">
        <v>2020528.3550994401</v>
      </c>
      <c r="E42" s="230">
        <v>1715815.51322473</v>
      </c>
      <c r="F42" s="230">
        <v>2751704.9564264901</v>
      </c>
      <c r="G42" s="230">
        <v>2404448.1690274798</v>
      </c>
      <c r="H42" s="230">
        <v>2374248.8552680202</v>
      </c>
      <c r="I42" s="230">
        <v>1290093.4913033301</v>
      </c>
      <c r="J42" s="230">
        <v>2207658.1379036899</v>
      </c>
      <c r="K42" s="230">
        <v>3356945.1212513498</v>
      </c>
      <c r="L42" s="230">
        <v>4357566.7108989302</v>
      </c>
      <c r="M42" s="230">
        <v>2523638.3260816401</v>
      </c>
      <c r="N42" s="230">
        <v>2591542.6309969202</v>
      </c>
      <c r="O42" s="230">
        <v>2379441.0179845602</v>
      </c>
      <c r="P42" s="230">
        <v>4259304.1484675603</v>
      </c>
      <c r="Q42" s="230">
        <v>1034776.83690535</v>
      </c>
      <c r="R42" s="230">
        <v>3115951.0653673699</v>
      </c>
      <c r="S42" s="230">
        <v>1189535.0746095399</v>
      </c>
      <c r="T42" s="230">
        <v>1649818.53338899</v>
      </c>
      <c r="U42" s="230">
        <v>1670180.9946548799</v>
      </c>
      <c r="V42" s="230">
        <v>2889738.7788498499</v>
      </c>
      <c r="W42" s="230">
        <v>6773405.84915148</v>
      </c>
      <c r="X42" s="230">
        <v>55884695.472337179</v>
      </c>
      <c r="Y42" s="39"/>
      <c r="Z42" s="77"/>
    </row>
    <row r="43" spans="1:26" s="30" customFormat="1" ht="15.6" customHeight="1" x14ac:dyDescent="0.25">
      <c r="A43" s="78" t="s">
        <v>70</v>
      </c>
      <c r="B43" s="85">
        <v>1454680.53746496</v>
      </c>
      <c r="C43" s="85">
        <v>2513267.8359696399</v>
      </c>
      <c r="D43" s="85">
        <v>2379377.0208239001</v>
      </c>
      <c r="E43" s="85">
        <v>1914907.2596054899</v>
      </c>
      <c r="F43" s="85">
        <v>2975126.8703572499</v>
      </c>
      <c r="G43" s="85">
        <v>2575861.5160459401</v>
      </c>
      <c r="H43" s="85">
        <v>2737217.6826578402</v>
      </c>
      <c r="I43" s="85">
        <v>1495653.4243312001</v>
      </c>
      <c r="J43" s="85">
        <v>2570293.17544743</v>
      </c>
      <c r="K43" s="85">
        <v>3727137.25791245</v>
      </c>
      <c r="L43" s="85">
        <v>4798889.0832520798</v>
      </c>
      <c r="M43" s="85">
        <v>2785299.0177993001</v>
      </c>
      <c r="N43" s="85">
        <v>2768719.2695215498</v>
      </c>
      <c r="O43" s="85">
        <v>2575044.96803152</v>
      </c>
      <c r="P43" s="85">
        <v>4634414.0456568301</v>
      </c>
      <c r="Q43" s="85">
        <v>1136854.5557659001</v>
      </c>
      <c r="R43" s="85">
        <v>3366349.5675273198</v>
      </c>
      <c r="S43" s="85">
        <v>1358617.9979288599</v>
      </c>
      <c r="T43" s="85">
        <v>1793337.59381996</v>
      </c>
      <c r="U43" s="85">
        <v>1838690.6493860099</v>
      </c>
      <c r="V43" s="85">
        <v>2982891.1965391198</v>
      </c>
      <c r="W43" s="85">
        <v>7011665.0295940796</v>
      </c>
      <c r="X43" s="85">
        <v>61394295.555438623</v>
      </c>
      <c r="Y43" s="39"/>
      <c r="Z43" s="77"/>
    </row>
    <row r="44" spans="1:26" s="30" customFormat="1" ht="15.6" customHeight="1" x14ac:dyDescent="0.25">
      <c r="A44" s="227" t="s">
        <v>69</v>
      </c>
      <c r="B44" s="230">
        <v>1320285.06284371</v>
      </c>
      <c r="C44" s="230">
        <v>1857674.1576580601</v>
      </c>
      <c r="D44" s="230">
        <v>1763600.8284320501</v>
      </c>
      <c r="E44" s="230">
        <v>1470111.8607739699</v>
      </c>
      <c r="F44" s="230">
        <v>2368461.4406590699</v>
      </c>
      <c r="G44" s="230">
        <v>2061118.20996669</v>
      </c>
      <c r="H44" s="230">
        <v>2100995.7317152</v>
      </c>
      <c r="I44" s="230">
        <v>1131635.0380659599</v>
      </c>
      <c r="J44" s="230">
        <v>2113647.1966888201</v>
      </c>
      <c r="K44" s="230">
        <v>2922570.44561058</v>
      </c>
      <c r="L44" s="230">
        <v>3658351.9451951901</v>
      </c>
      <c r="M44" s="230">
        <v>2164747.0476009701</v>
      </c>
      <c r="N44" s="230">
        <v>2177585.71093413</v>
      </c>
      <c r="O44" s="230">
        <v>2002830.1980071401</v>
      </c>
      <c r="P44" s="230">
        <v>3637010.98430188</v>
      </c>
      <c r="Q44" s="230">
        <v>873794.91399232403</v>
      </c>
      <c r="R44" s="230">
        <v>2679002.3754796898</v>
      </c>
      <c r="S44" s="230">
        <v>1022310.71676419</v>
      </c>
      <c r="T44" s="230">
        <v>1369250.8055060899</v>
      </c>
      <c r="U44" s="230">
        <v>1434773.40701815</v>
      </c>
      <c r="V44" s="230">
        <v>2423192.3949571401</v>
      </c>
      <c r="W44" s="230">
        <v>5529202.2026803801</v>
      </c>
      <c r="X44" s="230">
        <v>48082152.67485138</v>
      </c>
      <c r="Y44" s="39"/>
      <c r="Z44" s="77"/>
    </row>
    <row r="45" spans="1:26" s="30" customFormat="1" ht="15.6" customHeight="1" x14ac:dyDescent="0.25">
      <c r="A45" s="78" t="s">
        <v>72</v>
      </c>
      <c r="B45" s="85">
        <v>926478.21595350502</v>
      </c>
      <c r="C45" s="85">
        <v>1515366.5756886699</v>
      </c>
      <c r="D45" s="85">
        <v>1423666.03480908</v>
      </c>
      <c r="E45" s="85">
        <v>1187693.5644634699</v>
      </c>
      <c r="F45" s="85">
        <v>1901235.45475014</v>
      </c>
      <c r="G45" s="85">
        <v>1117131.9156927301</v>
      </c>
      <c r="H45" s="85">
        <v>1595872.9067943201</v>
      </c>
      <c r="I45" s="85">
        <v>846484.12710109795</v>
      </c>
      <c r="J45" s="85">
        <v>1501318.83325605</v>
      </c>
      <c r="K45" s="85">
        <v>1826166.14916434</v>
      </c>
      <c r="L45" s="85">
        <v>3798483.64652301</v>
      </c>
      <c r="M45" s="85">
        <v>921875.44333673501</v>
      </c>
      <c r="N45" s="85">
        <v>1162625.6102949199</v>
      </c>
      <c r="O45" s="85">
        <v>997820.294859385</v>
      </c>
      <c r="P45" s="85">
        <v>3126645.3238483099</v>
      </c>
      <c r="Q45" s="85">
        <v>305175.09422583203</v>
      </c>
      <c r="R45" s="85">
        <v>1873099.60280895</v>
      </c>
      <c r="S45" s="85">
        <v>973317.47975421499</v>
      </c>
      <c r="T45" s="85">
        <v>677090.42069858406</v>
      </c>
      <c r="U45" s="85">
        <v>1071463.29709474</v>
      </c>
      <c r="V45" s="85">
        <v>2476458.0927470699</v>
      </c>
      <c r="W45" s="85">
        <v>5650138.7912077503</v>
      </c>
      <c r="X45" s="85">
        <v>36875606.875072904</v>
      </c>
      <c r="Y45" s="39"/>
      <c r="Z45" s="77"/>
    </row>
    <row r="46" spans="1:26" s="30" customFormat="1" ht="15.6" customHeight="1" x14ac:dyDescent="0.25">
      <c r="A46" s="227" t="s">
        <v>74</v>
      </c>
      <c r="B46" s="230">
        <v>975339.50270572095</v>
      </c>
      <c r="C46" s="230">
        <v>1505580.11355208</v>
      </c>
      <c r="D46" s="230">
        <v>1435059.7873764799</v>
      </c>
      <c r="E46" s="230">
        <v>1197094.77100042</v>
      </c>
      <c r="F46" s="230">
        <v>1730485.4645569499</v>
      </c>
      <c r="G46" s="230">
        <v>1606945.44713833</v>
      </c>
      <c r="H46" s="230">
        <v>1826224.27704215</v>
      </c>
      <c r="I46" s="230">
        <v>1026921.1020227</v>
      </c>
      <c r="J46" s="230">
        <v>1544230.4952068201</v>
      </c>
      <c r="K46" s="230">
        <v>2303655.5559048601</v>
      </c>
      <c r="L46" s="230">
        <v>3150113.9713571998</v>
      </c>
      <c r="M46" s="230">
        <v>1575919.6773546999</v>
      </c>
      <c r="N46" s="230">
        <v>1684397.7178930601</v>
      </c>
      <c r="O46" s="230">
        <v>1773195.1124887001</v>
      </c>
      <c r="P46" s="230">
        <v>2774618.6751902699</v>
      </c>
      <c r="Q46" s="230">
        <v>680612.67582485604</v>
      </c>
      <c r="R46" s="230">
        <v>1973682.49465914</v>
      </c>
      <c r="S46" s="230">
        <v>739781.37688400503</v>
      </c>
      <c r="T46" s="230">
        <v>1055751.84791812</v>
      </c>
      <c r="U46" s="230">
        <v>1301796.79302018</v>
      </c>
      <c r="V46" s="230">
        <v>1826921.0551481601</v>
      </c>
      <c r="W46" s="230">
        <v>4494300.3840960097</v>
      </c>
      <c r="X46" s="230">
        <v>38182628.298340917</v>
      </c>
      <c r="Y46" s="39"/>
      <c r="Z46" s="77"/>
    </row>
    <row r="47" spans="1:26" s="30" customFormat="1" ht="15.6" customHeight="1" x14ac:dyDescent="0.25">
      <c r="A47" s="78" t="s">
        <v>73</v>
      </c>
      <c r="B47" s="85">
        <v>591114.18065534299</v>
      </c>
      <c r="C47" s="85">
        <v>857116.52308026096</v>
      </c>
      <c r="D47" s="85">
        <v>926875.33943089203</v>
      </c>
      <c r="E47" s="85">
        <v>737917.17885588505</v>
      </c>
      <c r="F47" s="85">
        <v>1395580.0016181101</v>
      </c>
      <c r="G47" s="85">
        <v>1134171.8606558</v>
      </c>
      <c r="H47" s="85">
        <v>989887.02308957698</v>
      </c>
      <c r="I47" s="85">
        <v>639535.91071520501</v>
      </c>
      <c r="J47" s="85">
        <v>1058031.1410182</v>
      </c>
      <c r="K47" s="85">
        <v>1862323.9585786101</v>
      </c>
      <c r="L47" s="85">
        <v>1883814.82567148</v>
      </c>
      <c r="M47" s="85">
        <v>1482139.3705976901</v>
      </c>
      <c r="N47" s="85">
        <v>1198471.45853203</v>
      </c>
      <c r="O47" s="85">
        <v>1333298.7767693801</v>
      </c>
      <c r="P47" s="85">
        <v>2639743.5809728098</v>
      </c>
      <c r="Q47" s="85">
        <v>624253.94350695203</v>
      </c>
      <c r="R47" s="85">
        <v>2054184.7317931701</v>
      </c>
      <c r="S47" s="85">
        <v>792720.81220271601</v>
      </c>
      <c r="T47" s="85">
        <v>835606.43338713504</v>
      </c>
      <c r="U47" s="85">
        <v>608933.53109817498</v>
      </c>
      <c r="V47" s="85">
        <v>1109759.1583231201</v>
      </c>
      <c r="W47" s="85">
        <v>2350231.9984275298</v>
      </c>
      <c r="X47" s="85">
        <v>27105711.738980066</v>
      </c>
      <c r="Y47" s="39"/>
      <c r="Z47" s="77"/>
    </row>
    <row r="48" spans="1:26" s="30" customFormat="1" ht="15.6" customHeight="1" x14ac:dyDescent="0.25">
      <c r="A48" s="227" t="s">
        <v>75</v>
      </c>
      <c r="B48" s="230">
        <v>399417.27895074902</v>
      </c>
      <c r="C48" s="230">
        <v>728611.34126938705</v>
      </c>
      <c r="D48" s="230">
        <v>650082.35352480295</v>
      </c>
      <c r="E48" s="230">
        <v>553615.64277044102</v>
      </c>
      <c r="F48" s="230">
        <v>761642.66948363301</v>
      </c>
      <c r="G48" s="230">
        <v>686084.97860007605</v>
      </c>
      <c r="H48" s="230">
        <v>761688.75723639096</v>
      </c>
      <c r="I48" s="230">
        <v>422258.02813516802</v>
      </c>
      <c r="J48" s="230">
        <v>743158.20949615794</v>
      </c>
      <c r="K48" s="230">
        <v>1033487.20673698</v>
      </c>
      <c r="L48" s="230">
        <v>1288329.5579726801</v>
      </c>
      <c r="M48" s="230">
        <v>773086.63664886996</v>
      </c>
      <c r="N48" s="230">
        <v>752756.47176785197</v>
      </c>
      <c r="O48" s="230">
        <v>616854.63269332796</v>
      </c>
      <c r="P48" s="230">
        <v>1259337.5731468601</v>
      </c>
      <c r="Q48" s="230">
        <v>326931.21487071901</v>
      </c>
      <c r="R48" s="230">
        <v>933805.90784490702</v>
      </c>
      <c r="S48" s="230">
        <v>392805.88062816701</v>
      </c>
      <c r="T48" s="230">
        <v>505467.67883994599</v>
      </c>
      <c r="U48" s="230">
        <v>439005.30601800198</v>
      </c>
      <c r="V48" s="230">
        <v>852631.70400112704</v>
      </c>
      <c r="W48" s="230">
        <v>1928415.8097817099</v>
      </c>
      <c r="X48" s="230">
        <v>16809474.840417955</v>
      </c>
      <c r="Y48" s="39"/>
      <c r="Z48" s="77"/>
    </row>
    <row r="49" spans="1:26" s="30" customFormat="1" ht="15.6" customHeight="1" x14ac:dyDescent="0.25">
      <c r="A49" s="78" t="s">
        <v>76</v>
      </c>
      <c r="B49" s="85">
        <v>385189.19522680802</v>
      </c>
      <c r="C49" s="85">
        <v>798289.74925289606</v>
      </c>
      <c r="D49" s="85">
        <v>731767.32837175904</v>
      </c>
      <c r="E49" s="85">
        <v>576480.07759447303</v>
      </c>
      <c r="F49" s="85">
        <v>754407.16282197298</v>
      </c>
      <c r="G49" s="85">
        <v>652284.83547593094</v>
      </c>
      <c r="H49" s="85">
        <v>844048.88102229103</v>
      </c>
      <c r="I49" s="85">
        <v>463391.25581740402</v>
      </c>
      <c r="J49" s="85">
        <v>764085.45986940095</v>
      </c>
      <c r="K49" s="85">
        <v>1033339.7552307301</v>
      </c>
      <c r="L49" s="85">
        <v>1241942.43505081</v>
      </c>
      <c r="M49" s="85">
        <v>740913.75388816395</v>
      </c>
      <c r="N49" s="85">
        <v>746516.78181137203</v>
      </c>
      <c r="O49" s="85">
        <v>671884.49316409405</v>
      </c>
      <c r="P49" s="85">
        <v>1240497.6719253201</v>
      </c>
      <c r="Q49" s="85">
        <v>308869.55898060702</v>
      </c>
      <c r="R49" s="85">
        <v>872046.42566329101</v>
      </c>
      <c r="S49" s="85">
        <v>385083.45006999001</v>
      </c>
      <c r="T49" s="85">
        <v>485593.18948877201</v>
      </c>
      <c r="U49" s="85">
        <v>492554.033973212</v>
      </c>
      <c r="V49" s="85">
        <v>796935.65221887606</v>
      </c>
      <c r="W49" s="85">
        <v>1848733.4224749701</v>
      </c>
      <c r="X49" s="85">
        <v>16834854.569393143</v>
      </c>
      <c r="Y49" s="39"/>
      <c r="Z49" s="77"/>
    </row>
    <row r="50" spans="1:26" s="30" customFormat="1" ht="15.6" customHeight="1" x14ac:dyDescent="0.25">
      <c r="A50" s="227" t="s">
        <v>77</v>
      </c>
      <c r="B50" s="230">
        <v>178523.51242588501</v>
      </c>
      <c r="C50" s="230">
        <v>309847.59669479501</v>
      </c>
      <c r="D50" s="230">
        <v>298221.03941799502</v>
      </c>
      <c r="E50" s="230">
        <v>248134.313433164</v>
      </c>
      <c r="F50" s="230">
        <v>398171.67740737298</v>
      </c>
      <c r="G50" s="230">
        <v>345377.14263436</v>
      </c>
      <c r="H50" s="230">
        <v>352386.499097483</v>
      </c>
      <c r="I50" s="230">
        <v>194906.529254041</v>
      </c>
      <c r="J50" s="230">
        <v>322956.48586821201</v>
      </c>
      <c r="K50" s="230">
        <v>488361.82520483597</v>
      </c>
      <c r="L50" s="230">
        <v>634930.09929155698</v>
      </c>
      <c r="M50" s="230">
        <v>365913.16448393301</v>
      </c>
      <c r="N50" s="230">
        <v>374794.77730916999</v>
      </c>
      <c r="O50" s="230">
        <v>340144.10873628402</v>
      </c>
      <c r="P50" s="230">
        <v>612150.46444606199</v>
      </c>
      <c r="Q50" s="230">
        <v>146955.10391360399</v>
      </c>
      <c r="R50" s="230">
        <v>447128.86029770598</v>
      </c>
      <c r="S50" s="230">
        <v>171687.455725206</v>
      </c>
      <c r="T50" s="230">
        <v>235910.490903656</v>
      </c>
      <c r="U50" s="230">
        <v>246447.735387953</v>
      </c>
      <c r="V50" s="230">
        <v>403429.46841436898</v>
      </c>
      <c r="W50" s="230">
        <v>978852.76177683705</v>
      </c>
      <c r="X50" s="230">
        <v>8095231.1121244822</v>
      </c>
      <c r="Y50" s="39"/>
      <c r="Z50" s="77"/>
    </row>
    <row r="51" spans="1:26" s="30" customFormat="1" ht="15.6" customHeight="1" x14ac:dyDescent="0.25">
      <c r="A51" s="78" t="s">
        <v>78</v>
      </c>
      <c r="B51" s="85">
        <v>102203.90181048001</v>
      </c>
      <c r="C51" s="85">
        <v>149147.033520695</v>
      </c>
      <c r="D51" s="85">
        <v>176786.61949824999</v>
      </c>
      <c r="E51" s="85">
        <v>162488.37828349599</v>
      </c>
      <c r="F51" s="85">
        <v>188582.208454051</v>
      </c>
      <c r="G51" s="85">
        <v>203598.12200776901</v>
      </c>
      <c r="H51" s="85">
        <v>167144.04755934299</v>
      </c>
      <c r="I51" s="85">
        <v>95008.776565990105</v>
      </c>
      <c r="J51" s="85">
        <v>165598.29175234199</v>
      </c>
      <c r="K51" s="85">
        <v>281253.94945469499</v>
      </c>
      <c r="L51" s="85">
        <v>388315.94094431901</v>
      </c>
      <c r="M51" s="85">
        <v>284511.077762303</v>
      </c>
      <c r="N51" s="85">
        <v>228863.86871028799</v>
      </c>
      <c r="O51" s="85">
        <v>165432.67505873501</v>
      </c>
      <c r="P51" s="85">
        <v>431578.70168548601</v>
      </c>
      <c r="Q51" s="85">
        <v>106583.543263648</v>
      </c>
      <c r="R51" s="85">
        <v>295312.966556461</v>
      </c>
      <c r="S51" s="85">
        <v>152404.16182830301</v>
      </c>
      <c r="T51" s="85">
        <v>174928.03215888099</v>
      </c>
      <c r="U51" s="85">
        <v>101210.201648837</v>
      </c>
      <c r="V51" s="85">
        <v>223600.938224549</v>
      </c>
      <c r="W51" s="85">
        <v>525446.56325107103</v>
      </c>
      <c r="X51" s="85">
        <v>4769999.9999999916</v>
      </c>
      <c r="Y51" s="39"/>
      <c r="Z51" s="77"/>
    </row>
    <row r="52" spans="1:26" s="30" customFormat="1" ht="15.6" customHeight="1" x14ac:dyDescent="0.25">
      <c r="A52" s="227" t="s">
        <v>79</v>
      </c>
      <c r="B52" s="230">
        <v>0</v>
      </c>
      <c r="C52" s="230">
        <v>1088601.885</v>
      </c>
      <c r="D52" s="230">
        <v>323333.11499999999</v>
      </c>
      <c r="E52" s="230">
        <v>0</v>
      </c>
      <c r="F52" s="230">
        <v>0</v>
      </c>
      <c r="G52" s="230">
        <v>0</v>
      </c>
      <c r="H52" s="230">
        <v>639913.93200000003</v>
      </c>
      <c r="I52" s="230">
        <v>0</v>
      </c>
      <c r="J52" s="230">
        <v>1137309</v>
      </c>
      <c r="K52" s="230">
        <v>159978.48300000001</v>
      </c>
      <c r="L52" s="230">
        <v>0</v>
      </c>
      <c r="M52" s="230">
        <v>0</v>
      </c>
      <c r="N52" s="230">
        <v>0</v>
      </c>
      <c r="O52" s="230">
        <v>0</v>
      </c>
      <c r="P52" s="230">
        <v>55502.739000000001</v>
      </c>
      <c r="Q52" s="230">
        <v>43531.56</v>
      </c>
      <c r="R52" s="230">
        <v>0</v>
      </c>
      <c r="S52" s="230">
        <v>33736.959000000003</v>
      </c>
      <c r="T52" s="230">
        <v>33736.959000000003</v>
      </c>
      <c r="U52" s="230">
        <v>121888.368</v>
      </c>
      <c r="V52" s="230">
        <v>0</v>
      </c>
      <c r="W52" s="230">
        <v>0</v>
      </c>
      <c r="X52" s="230">
        <v>3637532.9999999995</v>
      </c>
      <c r="Y52" s="39"/>
      <c r="Z52" s="77"/>
    </row>
    <row r="53" spans="1:26" s="30" customFormat="1" ht="15.6" customHeight="1" x14ac:dyDescent="0.25">
      <c r="A53" s="78" t="s">
        <v>80</v>
      </c>
      <c r="B53" s="85">
        <v>202220.082084794</v>
      </c>
      <c r="C53" s="85">
        <v>515533.22192250099</v>
      </c>
      <c r="D53" s="85">
        <v>603844.52359244297</v>
      </c>
      <c r="E53" s="85">
        <v>240616.30020216</v>
      </c>
      <c r="F53" s="85">
        <v>70649.041335953603</v>
      </c>
      <c r="G53" s="85">
        <v>0</v>
      </c>
      <c r="H53" s="85">
        <v>0</v>
      </c>
      <c r="I53" s="85">
        <v>330719.42538424599</v>
      </c>
      <c r="J53" s="85">
        <v>314848.98856240098</v>
      </c>
      <c r="K53" s="85">
        <v>231913.15742889099</v>
      </c>
      <c r="L53" s="85">
        <v>202220.082084794</v>
      </c>
      <c r="M53" s="85">
        <v>74232.688360240994</v>
      </c>
      <c r="N53" s="85">
        <v>60154.075050540203</v>
      </c>
      <c r="O53" s="85">
        <v>102389.914979642</v>
      </c>
      <c r="P53" s="85">
        <v>0</v>
      </c>
      <c r="Q53" s="85">
        <v>0</v>
      </c>
      <c r="R53" s="85">
        <v>0</v>
      </c>
      <c r="S53" s="85">
        <v>0</v>
      </c>
      <c r="T53" s="85">
        <v>0</v>
      </c>
      <c r="U53" s="85">
        <v>0</v>
      </c>
      <c r="V53" s="85">
        <v>0</v>
      </c>
      <c r="W53" s="85">
        <v>61433.948987785698</v>
      </c>
      <c r="X53" s="85">
        <v>3010775.4499763921</v>
      </c>
      <c r="Y53" s="39"/>
      <c r="Z53" s="77"/>
    </row>
    <row r="54" spans="1:26" s="30" customFormat="1" ht="15.6" customHeight="1" x14ac:dyDescent="0.25">
      <c r="A54" s="227" t="s">
        <v>81</v>
      </c>
      <c r="B54" s="230">
        <v>4600.7429252715001</v>
      </c>
      <c r="C54" s="230">
        <v>134041.64496628</v>
      </c>
      <c r="D54" s="230">
        <v>47899.734821109698</v>
      </c>
      <c r="E54" s="230">
        <v>0</v>
      </c>
      <c r="F54" s="230">
        <v>0</v>
      </c>
      <c r="G54" s="230">
        <v>0</v>
      </c>
      <c r="H54" s="230">
        <v>57358.262178564699</v>
      </c>
      <c r="I54" s="230">
        <v>12938.089235068001</v>
      </c>
      <c r="J54" s="230">
        <v>0</v>
      </c>
      <c r="K54" s="230">
        <v>0</v>
      </c>
      <c r="L54" s="230">
        <v>0</v>
      </c>
      <c r="M54" s="230">
        <v>0</v>
      </c>
      <c r="N54" s="230">
        <v>0</v>
      </c>
      <c r="O54" s="230">
        <v>0</v>
      </c>
      <c r="P54" s="230">
        <v>0</v>
      </c>
      <c r="Q54" s="230">
        <v>0</v>
      </c>
      <c r="R54" s="230">
        <v>0</v>
      </c>
      <c r="S54" s="230">
        <v>0</v>
      </c>
      <c r="T54" s="230">
        <v>0</v>
      </c>
      <c r="U54" s="230">
        <v>116681.841715424</v>
      </c>
      <c r="V54" s="230">
        <v>970675.74415034906</v>
      </c>
      <c r="W54" s="230">
        <v>179217.94000793001</v>
      </c>
      <c r="X54" s="230">
        <v>1523413.999999997</v>
      </c>
      <c r="Y54" s="39"/>
      <c r="Z54" s="77"/>
    </row>
    <row r="55" spans="1:26" s="30" customFormat="1" ht="15.6" customHeight="1" x14ac:dyDescent="0.25">
      <c r="A55" s="78" t="s">
        <v>82</v>
      </c>
      <c r="B55" s="85">
        <v>26311.031554002799</v>
      </c>
      <c r="C55" s="85">
        <v>41211.083118823903</v>
      </c>
      <c r="D55" s="85">
        <v>46816.476797720097</v>
      </c>
      <c r="E55" s="85">
        <v>39180.557857591099</v>
      </c>
      <c r="F55" s="85">
        <v>48446.616796174603</v>
      </c>
      <c r="G55" s="85">
        <v>43613.394695493698</v>
      </c>
      <c r="H55" s="85">
        <v>50076.756794629197</v>
      </c>
      <c r="I55" s="85">
        <v>24595.0947135243</v>
      </c>
      <c r="J55" s="85">
        <v>46959.471534426702</v>
      </c>
      <c r="K55" s="85">
        <v>69752.832565448596</v>
      </c>
      <c r="L55" s="85">
        <v>78332.516767840803</v>
      </c>
      <c r="M55" s="85">
        <v>49218.788374390002</v>
      </c>
      <c r="N55" s="85">
        <v>49676.371531850898</v>
      </c>
      <c r="O55" s="85">
        <v>41125.286276799998</v>
      </c>
      <c r="P55" s="85">
        <v>79505.073608834398</v>
      </c>
      <c r="Q55" s="85">
        <v>20419.648401693401</v>
      </c>
      <c r="R55" s="85">
        <v>60515.372574206303</v>
      </c>
      <c r="S55" s="85">
        <v>25395.8652390809</v>
      </c>
      <c r="T55" s="85">
        <v>30658.071549881501</v>
      </c>
      <c r="U55" s="85">
        <v>31058.456812659799</v>
      </c>
      <c r="V55" s="85">
        <v>45443.727325337401</v>
      </c>
      <c r="W55" s="85">
        <v>85539.451497850299</v>
      </c>
      <c r="X55" s="85">
        <v>1033851.9463882607</v>
      </c>
      <c r="Y55" s="70"/>
      <c r="Z55" s="77"/>
    </row>
    <row r="56" spans="1:26" s="30" customFormat="1" ht="15.6" customHeight="1" x14ac:dyDescent="0.25">
      <c r="A56" s="227" t="s">
        <v>96</v>
      </c>
      <c r="B56" s="230">
        <v>0</v>
      </c>
      <c r="C56" s="230">
        <v>117820</v>
      </c>
      <c r="D56" s="230">
        <v>0</v>
      </c>
      <c r="E56" s="230">
        <v>109470</v>
      </c>
      <c r="F56" s="230">
        <v>5620258</v>
      </c>
      <c r="G56" s="230">
        <v>0</v>
      </c>
      <c r="H56" s="230">
        <v>0</v>
      </c>
      <c r="I56" s="230">
        <v>236570</v>
      </c>
      <c r="J56" s="230">
        <v>0</v>
      </c>
      <c r="K56" s="230">
        <v>0</v>
      </c>
      <c r="L56" s="230">
        <v>101817</v>
      </c>
      <c r="M56" s="230">
        <v>0</v>
      </c>
      <c r="N56" s="230">
        <v>0</v>
      </c>
      <c r="O56" s="230">
        <v>0</v>
      </c>
      <c r="P56" s="230">
        <v>2429971</v>
      </c>
      <c r="Q56" s="230">
        <v>0</v>
      </c>
      <c r="R56" s="230">
        <v>0</v>
      </c>
      <c r="S56" s="230">
        <v>138180</v>
      </c>
      <c r="T56" s="230">
        <v>0</v>
      </c>
      <c r="U56" s="230">
        <v>0</v>
      </c>
      <c r="V56" s="230">
        <v>0</v>
      </c>
      <c r="W56" s="230">
        <v>4546401</v>
      </c>
      <c r="X56" s="235">
        <v>13300487</v>
      </c>
      <c r="Y56" s="88"/>
      <c r="Z56" s="77"/>
    </row>
    <row r="57" spans="1:26" s="30" customFormat="1" ht="15.6" customHeight="1" x14ac:dyDescent="0.25">
      <c r="A57" s="223" t="s">
        <v>330</v>
      </c>
      <c r="B57" s="79">
        <v>225000</v>
      </c>
      <c r="C57" s="79">
        <v>225000</v>
      </c>
      <c r="D57" s="79">
        <v>225000</v>
      </c>
      <c r="E57" s="79">
        <v>225000</v>
      </c>
      <c r="F57" s="79">
        <v>225000</v>
      </c>
      <c r="G57" s="79">
        <v>225000</v>
      </c>
      <c r="H57" s="79">
        <v>225000</v>
      </c>
      <c r="I57" s="79">
        <v>225000</v>
      </c>
      <c r="J57" s="79">
        <v>225000</v>
      </c>
      <c r="K57" s="79">
        <v>225000</v>
      </c>
      <c r="L57" s="79">
        <v>225000</v>
      </c>
      <c r="M57" s="79">
        <v>225000</v>
      </c>
      <c r="N57" s="79">
        <v>225000</v>
      </c>
      <c r="O57" s="79">
        <v>225000</v>
      </c>
      <c r="P57" s="79">
        <v>225000</v>
      </c>
      <c r="Q57" s="79">
        <v>225000</v>
      </c>
      <c r="R57" s="79">
        <v>225000</v>
      </c>
      <c r="S57" s="79">
        <v>225000</v>
      </c>
      <c r="T57" s="79">
        <v>225000</v>
      </c>
      <c r="U57" s="79">
        <v>225000</v>
      </c>
      <c r="V57" s="79">
        <v>225000</v>
      </c>
      <c r="W57" s="79">
        <v>225000</v>
      </c>
      <c r="X57" s="191">
        <v>4950000</v>
      </c>
      <c r="Z57" s="77"/>
    </row>
    <row r="58" spans="1:26" s="30" customFormat="1" ht="15.6" customHeight="1" x14ac:dyDescent="0.25">
      <c r="A58" s="220" t="s">
        <v>331</v>
      </c>
      <c r="B58" s="221">
        <v>16240</v>
      </c>
      <c r="C58" s="221">
        <v>31954</v>
      </c>
      <c r="D58" s="221">
        <v>24491</v>
      </c>
      <c r="E58" s="221">
        <v>31699</v>
      </c>
      <c r="F58" s="221">
        <v>30670</v>
      </c>
      <c r="G58" s="221">
        <v>34468</v>
      </c>
      <c r="H58" s="221">
        <v>28566</v>
      </c>
      <c r="I58" s="221">
        <v>19042</v>
      </c>
      <c r="J58" s="221">
        <v>26671</v>
      </c>
      <c r="K58" s="221">
        <v>50953</v>
      </c>
      <c r="L58" s="221">
        <v>66699</v>
      </c>
      <c r="M58" s="221">
        <v>30534</v>
      </c>
      <c r="N58" s="221">
        <v>31723</v>
      </c>
      <c r="O58" s="221">
        <v>29166</v>
      </c>
      <c r="P58" s="221">
        <v>54729</v>
      </c>
      <c r="Q58" s="221">
        <v>18884</v>
      </c>
      <c r="R58" s="221">
        <v>37728</v>
      </c>
      <c r="S58" s="221">
        <v>20657</v>
      </c>
      <c r="T58" s="221">
        <v>41720</v>
      </c>
      <c r="U58" s="221">
        <v>18176</v>
      </c>
      <c r="V58" s="221">
        <v>51669</v>
      </c>
      <c r="W58" s="221">
        <v>103561</v>
      </c>
      <c r="X58" s="222">
        <v>800000</v>
      </c>
      <c r="Z58" s="77"/>
    </row>
    <row r="59" spans="1:26" s="30" customFormat="1" ht="15.6" customHeight="1" x14ac:dyDescent="0.25">
      <c r="A59" s="223" t="s">
        <v>332</v>
      </c>
      <c r="B59" s="79">
        <v>290951</v>
      </c>
      <c r="C59" s="79">
        <v>492273</v>
      </c>
      <c r="D59" s="79">
        <v>563349</v>
      </c>
      <c r="E59" s="79">
        <v>453840</v>
      </c>
      <c r="F59" s="79">
        <v>590324</v>
      </c>
      <c r="G59" s="79">
        <v>566651</v>
      </c>
      <c r="H59" s="79">
        <v>597761</v>
      </c>
      <c r="I59" s="79">
        <v>346034</v>
      </c>
      <c r="J59" s="79">
        <v>587697</v>
      </c>
      <c r="K59" s="79">
        <v>997943</v>
      </c>
      <c r="L59" s="79">
        <v>1258248</v>
      </c>
      <c r="M59" s="79">
        <v>772832</v>
      </c>
      <c r="N59" s="79">
        <v>682467</v>
      </c>
      <c r="O59" s="79">
        <v>523596</v>
      </c>
      <c r="P59" s="79">
        <v>1041726</v>
      </c>
      <c r="Q59" s="79">
        <v>298249</v>
      </c>
      <c r="R59" s="79">
        <v>806321</v>
      </c>
      <c r="S59" s="79">
        <v>325546</v>
      </c>
      <c r="T59" s="79">
        <v>464787</v>
      </c>
      <c r="U59" s="79">
        <v>385169</v>
      </c>
      <c r="V59" s="79">
        <v>853666</v>
      </c>
      <c r="W59" s="79">
        <v>2100570</v>
      </c>
      <c r="X59" s="191">
        <v>15000000</v>
      </c>
      <c r="Z59" s="77"/>
    </row>
    <row r="60" spans="1:26" s="30" customFormat="1" ht="15.6" customHeight="1" x14ac:dyDescent="0.25">
      <c r="A60" s="220" t="s">
        <v>333</v>
      </c>
      <c r="B60" s="221">
        <v>96983</v>
      </c>
      <c r="C60" s="221">
        <v>164091</v>
      </c>
      <c r="D60" s="221">
        <v>187783</v>
      </c>
      <c r="E60" s="221">
        <v>151280</v>
      </c>
      <c r="F60" s="221">
        <v>196775</v>
      </c>
      <c r="G60" s="221">
        <v>188884</v>
      </c>
      <c r="H60" s="221">
        <v>199254</v>
      </c>
      <c r="I60" s="221">
        <v>115345</v>
      </c>
      <c r="J60" s="221">
        <v>195899</v>
      </c>
      <c r="K60" s="221">
        <v>332648</v>
      </c>
      <c r="L60" s="221">
        <v>419416</v>
      </c>
      <c r="M60" s="221">
        <v>257611</v>
      </c>
      <c r="N60" s="221">
        <v>227489</v>
      </c>
      <c r="O60" s="221">
        <v>174532</v>
      </c>
      <c r="P60" s="221">
        <v>347242</v>
      </c>
      <c r="Q60" s="221">
        <v>99416</v>
      </c>
      <c r="R60" s="221">
        <v>268774</v>
      </c>
      <c r="S60" s="221">
        <v>108515</v>
      </c>
      <c r="T60" s="221">
        <v>154929</v>
      </c>
      <c r="U60" s="221">
        <v>128389</v>
      </c>
      <c r="V60" s="221">
        <v>284555</v>
      </c>
      <c r="W60" s="221">
        <v>700190</v>
      </c>
      <c r="X60" s="222">
        <v>5000000</v>
      </c>
      <c r="Z60" s="77"/>
    </row>
    <row r="61" spans="1:26" s="30" customFormat="1" ht="15.6" customHeight="1" x14ac:dyDescent="0.25">
      <c r="A61" s="223" t="s">
        <v>334</v>
      </c>
      <c r="B61" s="79">
        <v>25604</v>
      </c>
      <c r="C61" s="79">
        <v>43320</v>
      </c>
      <c r="D61" s="79">
        <v>49575</v>
      </c>
      <c r="E61" s="79">
        <v>39938</v>
      </c>
      <c r="F61" s="79">
        <v>51949</v>
      </c>
      <c r="G61" s="79">
        <v>49865</v>
      </c>
      <c r="H61" s="79">
        <v>52603</v>
      </c>
      <c r="I61" s="79">
        <v>30451</v>
      </c>
      <c r="J61" s="79">
        <v>51717</v>
      </c>
      <c r="K61" s="79">
        <v>87819</v>
      </c>
      <c r="L61" s="79">
        <v>110726</v>
      </c>
      <c r="M61" s="79">
        <v>68009</v>
      </c>
      <c r="N61" s="79">
        <v>60057</v>
      </c>
      <c r="O61" s="79">
        <v>46076</v>
      </c>
      <c r="P61" s="79">
        <v>91672</v>
      </c>
      <c r="Q61" s="79">
        <v>26246</v>
      </c>
      <c r="R61" s="79">
        <v>70956</v>
      </c>
      <c r="S61" s="79">
        <v>28648</v>
      </c>
      <c r="T61" s="79">
        <v>40901</v>
      </c>
      <c r="U61" s="79">
        <v>33895</v>
      </c>
      <c r="V61" s="79">
        <v>75123</v>
      </c>
      <c r="W61" s="79">
        <v>184850</v>
      </c>
      <c r="X61" s="191">
        <v>1320000</v>
      </c>
      <c r="Z61" s="77"/>
    </row>
    <row r="62" spans="1:26" s="19" customFormat="1" ht="20.100000000000001" customHeight="1" thickBot="1" x14ac:dyDescent="0.35">
      <c r="A62" s="225" t="s">
        <v>83</v>
      </c>
      <c r="B62" s="231">
        <v>508247.22658251697</v>
      </c>
      <c r="C62" s="231">
        <v>493834.39138179203</v>
      </c>
      <c r="D62" s="231">
        <v>174108.736588734</v>
      </c>
      <c r="E62" s="231">
        <v>168517.71090503599</v>
      </c>
      <c r="F62" s="231">
        <v>225093.538663015</v>
      </c>
      <c r="G62" s="231">
        <v>321698.495176122</v>
      </c>
      <c r="H62" s="231">
        <v>47934.263739119699</v>
      </c>
      <c r="I62" s="231">
        <v>107276.17481602301</v>
      </c>
      <c r="J62" s="231">
        <v>365928.64131396799</v>
      </c>
      <c r="K62" s="231">
        <v>1194545.5422912601</v>
      </c>
      <c r="L62" s="231">
        <v>969377.35678249097</v>
      </c>
      <c r="M62" s="231">
        <v>2358764.33330297</v>
      </c>
      <c r="N62" s="231">
        <v>757871.50667167199</v>
      </c>
      <c r="O62" s="231">
        <v>167442.525329094</v>
      </c>
      <c r="P62" s="231">
        <v>4223497.2238374697</v>
      </c>
      <c r="Q62" s="231">
        <v>2145633.5826209099</v>
      </c>
      <c r="R62" s="231">
        <v>2465636.6804098599</v>
      </c>
      <c r="S62" s="231">
        <v>2625414.23467047</v>
      </c>
      <c r="T62" s="231">
        <v>452037.91106067301</v>
      </c>
      <c r="U62" s="231">
        <v>431.30011846119999</v>
      </c>
      <c r="V62" s="231">
        <v>715569.51655496506</v>
      </c>
      <c r="W62" s="231">
        <v>1511139.10718334</v>
      </c>
      <c r="X62" s="231">
        <v>21999999.999999963</v>
      </c>
      <c r="Y62" s="81"/>
      <c r="Z62" s="82"/>
    </row>
    <row r="63" spans="1:26" s="19" customFormat="1" ht="20.100000000000001" customHeight="1" thickBot="1" x14ac:dyDescent="0.35">
      <c r="A63" s="86" t="s">
        <v>84</v>
      </c>
      <c r="B63" s="87">
        <v>4857788.3681080099</v>
      </c>
      <c r="C63" s="87">
        <v>7695917.1637337403</v>
      </c>
      <c r="D63" s="87">
        <v>9441502.8154625297</v>
      </c>
      <c r="E63" s="87">
        <v>8733864.8109741006</v>
      </c>
      <c r="F63" s="87">
        <v>9907371.9268048797</v>
      </c>
      <c r="G63" s="87">
        <v>9961736.2129147295</v>
      </c>
      <c r="H63" s="87">
        <v>8947745.84525018</v>
      </c>
      <c r="I63" s="87">
        <v>5217510.8926042803</v>
      </c>
      <c r="J63" s="87">
        <v>7935165.2979924297</v>
      </c>
      <c r="K63" s="87">
        <v>14611959.5421691</v>
      </c>
      <c r="L63" s="87">
        <v>19458309.0303021</v>
      </c>
      <c r="M63" s="87">
        <v>15285649.0712616</v>
      </c>
      <c r="N63" s="87">
        <v>12540305.793083699</v>
      </c>
      <c r="O63" s="87">
        <v>9292903.7165266201</v>
      </c>
      <c r="P63" s="87">
        <v>20668600.374575701</v>
      </c>
      <c r="Q63" s="87">
        <v>5479427.3277811296</v>
      </c>
      <c r="R63" s="87">
        <v>13399222.3608927</v>
      </c>
      <c r="S63" s="87">
        <v>7817222.9452054901</v>
      </c>
      <c r="T63" s="87">
        <v>8262710.8871353697</v>
      </c>
      <c r="U63" s="87">
        <v>5964155.8081082804</v>
      </c>
      <c r="V63" s="87">
        <v>10714399.8531383</v>
      </c>
      <c r="W63" s="87">
        <v>27806529.955974601</v>
      </c>
      <c r="X63" s="87">
        <v>243999999.99999958</v>
      </c>
      <c r="Y63" s="81"/>
      <c r="Z63" s="82"/>
    </row>
    <row r="64" spans="1:26" s="19" customFormat="1" ht="31.8" thickBot="1" x14ac:dyDescent="0.35">
      <c r="A64" s="233" t="s">
        <v>107</v>
      </c>
      <c r="B64" s="234">
        <v>6104355.4870289555</v>
      </c>
      <c r="C64" s="234">
        <v>11943655.506318662</v>
      </c>
      <c r="D64" s="234">
        <v>14712062.566160217</v>
      </c>
      <c r="E64" s="234">
        <v>15684764.767032962</v>
      </c>
      <c r="F64" s="234">
        <v>11265351.943525605</v>
      </c>
      <c r="G64" s="234">
        <v>10485084.102784144</v>
      </c>
      <c r="H64" s="234">
        <v>13177419.678220356</v>
      </c>
      <c r="I64" s="234">
        <v>10134246.744777232</v>
      </c>
      <c r="J64" s="234">
        <v>11566557.873440266</v>
      </c>
      <c r="K64" s="234">
        <v>15455480.018670836</v>
      </c>
      <c r="L64" s="234">
        <v>19320859.742526487</v>
      </c>
      <c r="M64" s="234">
        <v>11699425.346577566</v>
      </c>
      <c r="N64" s="234">
        <v>11947182.53341981</v>
      </c>
      <c r="O64" s="234">
        <v>8548197.0734773818</v>
      </c>
      <c r="P64" s="234">
        <v>21633121.991399497</v>
      </c>
      <c r="Q64" s="234">
        <v>4667522.9655943401</v>
      </c>
      <c r="R64" s="234">
        <v>17852111.50920679</v>
      </c>
      <c r="S64" s="234">
        <v>6417194.4271838479</v>
      </c>
      <c r="T64" s="234">
        <v>7769796.3280837396</v>
      </c>
      <c r="U64" s="234">
        <v>6802478.4815378655</v>
      </c>
      <c r="V64" s="234">
        <v>16908917.263253089</v>
      </c>
      <c r="W64" s="234">
        <v>25703127.649780311</v>
      </c>
      <c r="X64" s="234">
        <v>279798914</v>
      </c>
      <c r="Y64" s="81"/>
      <c r="Z64" s="82"/>
    </row>
    <row r="65" spans="1:26" s="30" customFormat="1" ht="15.6" customHeight="1" x14ac:dyDescent="0.25">
      <c r="A65" s="76" t="s">
        <v>85</v>
      </c>
      <c r="B65" s="84">
        <v>5488927</v>
      </c>
      <c r="C65" s="84">
        <v>10018668</v>
      </c>
      <c r="D65" s="84">
        <v>8415618</v>
      </c>
      <c r="E65" s="84">
        <v>7679942</v>
      </c>
      <c r="F65" s="84">
        <v>10217958</v>
      </c>
      <c r="G65" s="84">
        <v>8475073</v>
      </c>
      <c r="H65" s="84">
        <v>11643405</v>
      </c>
      <c r="I65" s="84">
        <v>6654570</v>
      </c>
      <c r="J65" s="84">
        <v>9282427</v>
      </c>
      <c r="K65" s="84">
        <v>13924339</v>
      </c>
      <c r="L65" s="84">
        <v>16678114</v>
      </c>
      <c r="M65" s="84">
        <v>10435346</v>
      </c>
      <c r="N65" s="84">
        <v>9454040</v>
      </c>
      <c r="O65" s="84">
        <v>7939468</v>
      </c>
      <c r="P65" s="84">
        <v>17909914</v>
      </c>
      <c r="Q65" s="84">
        <v>4396929</v>
      </c>
      <c r="R65" s="84">
        <v>12000438</v>
      </c>
      <c r="S65" s="84">
        <v>6054836</v>
      </c>
      <c r="T65" s="84">
        <v>6933127</v>
      </c>
      <c r="U65" s="84">
        <v>5851938</v>
      </c>
      <c r="V65" s="84">
        <v>10283557</v>
      </c>
      <c r="W65" s="84">
        <v>21440889</v>
      </c>
      <c r="X65" s="84">
        <v>221179523</v>
      </c>
      <c r="Y65" s="39"/>
      <c r="Z65" s="77"/>
    </row>
    <row r="66" spans="1:26" s="30" customFormat="1" ht="15.6" customHeight="1" x14ac:dyDescent="0.25">
      <c r="A66" s="227" t="s">
        <v>86</v>
      </c>
      <c r="B66" s="230">
        <v>0</v>
      </c>
      <c r="C66" s="230">
        <v>0</v>
      </c>
      <c r="D66" s="230">
        <v>3019380</v>
      </c>
      <c r="E66" s="230">
        <v>967923</v>
      </c>
      <c r="F66" s="230">
        <v>0</v>
      </c>
      <c r="G66" s="230">
        <v>1405344</v>
      </c>
      <c r="H66" s="230">
        <v>0</v>
      </c>
      <c r="I66" s="230">
        <v>813670</v>
      </c>
      <c r="J66" s="230">
        <v>552984</v>
      </c>
      <c r="K66" s="230">
        <v>0</v>
      </c>
      <c r="L66" s="230">
        <v>0</v>
      </c>
      <c r="M66" s="230">
        <v>0</v>
      </c>
      <c r="N66" s="230">
        <v>1419410</v>
      </c>
      <c r="O66" s="230">
        <v>0</v>
      </c>
      <c r="P66" s="230">
        <v>1797081</v>
      </c>
      <c r="Q66" s="230">
        <v>0</v>
      </c>
      <c r="R66" s="230">
        <v>4889880</v>
      </c>
      <c r="S66" s="230">
        <v>0</v>
      </c>
      <c r="T66" s="230">
        <v>0</v>
      </c>
      <c r="U66" s="230">
        <v>0</v>
      </c>
      <c r="V66" s="230">
        <v>6121851</v>
      </c>
      <c r="W66" s="230">
        <v>0</v>
      </c>
      <c r="X66" s="230">
        <v>20987523</v>
      </c>
      <c r="Y66" s="39"/>
      <c r="Z66" s="77"/>
    </row>
    <row r="67" spans="1:26" s="30" customFormat="1" ht="15.6" customHeight="1" x14ac:dyDescent="0.25">
      <c r="A67" s="78" t="s">
        <v>87</v>
      </c>
      <c r="B67" s="85">
        <v>370826.24359838001</v>
      </c>
      <c r="C67" s="85">
        <v>794304.19424309302</v>
      </c>
      <c r="D67" s="85">
        <v>513679.11580802198</v>
      </c>
      <c r="E67" s="85">
        <v>487131.908768275</v>
      </c>
      <c r="F67" s="85">
        <v>577848.91218237695</v>
      </c>
      <c r="G67" s="85">
        <v>441569.68535495602</v>
      </c>
      <c r="H67" s="85">
        <v>962222.92509865097</v>
      </c>
      <c r="I67" s="85">
        <v>488417.607659114</v>
      </c>
      <c r="J67" s="85">
        <v>635102.97317397594</v>
      </c>
      <c r="K67" s="85">
        <v>897035.81279143097</v>
      </c>
      <c r="L67" s="85">
        <v>711011.40672864998</v>
      </c>
      <c r="M67" s="85">
        <v>444305.29182803101</v>
      </c>
      <c r="N67" s="85">
        <v>474535.87362420198</v>
      </c>
      <c r="O67" s="85">
        <v>455439.44245054998</v>
      </c>
      <c r="P67" s="85">
        <v>755921.30580890505</v>
      </c>
      <c r="Q67" s="85">
        <v>145308.81938079701</v>
      </c>
      <c r="R67" s="85">
        <v>581476.66138984798</v>
      </c>
      <c r="S67" s="85">
        <v>214254.27010128699</v>
      </c>
      <c r="T67" s="85">
        <v>239864.42843253401</v>
      </c>
      <c r="U67" s="85">
        <v>369094.53151003597</v>
      </c>
      <c r="V67" s="85">
        <v>393802.48022897303</v>
      </c>
      <c r="W67" s="85">
        <v>1046846.1098379</v>
      </c>
      <c r="X67" s="85">
        <v>11999999.999999989</v>
      </c>
      <c r="Y67" s="39"/>
      <c r="Z67" s="77"/>
    </row>
    <row r="68" spans="1:26" s="30" customFormat="1" ht="30" x14ac:dyDescent="0.25">
      <c r="A68" s="227" t="s">
        <v>88</v>
      </c>
      <c r="B68" s="230">
        <v>244602.24343057501</v>
      </c>
      <c r="C68" s="230">
        <v>264905.31207557098</v>
      </c>
      <c r="D68" s="230">
        <v>131282.45035219501</v>
      </c>
      <c r="E68" s="230">
        <v>536831.85826468701</v>
      </c>
      <c r="F68" s="230">
        <v>469545.03134322801</v>
      </c>
      <c r="G68" s="230">
        <v>163097.41742918899</v>
      </c>
      <c r="H68" s="230">
        <v>571791.75312170596</v>
      </c>
      <c r="I68" s="230">
        <v>234041.13711811899</v>
      </c>
      <c r="J68" s="230">
        <v>1096043.9002662899</v>
      </c>
      <c r="K68" s="230">
        <v>634105.20587940502</v>
      </c>
      <c r="L68" s="230">
        <v>375270.33579783503</v>
      </c>
      <c r="M68" s="230">
        <v>680182.05474953505</v>
      </c>
      <c r="N68" s="230">
        <v>328754.65979560901</v>
      </c>
      <c r="O68" s="230">
        <v>153289.631026833</v>
      </c>
      <c r="P68" s="230">
        <v>1170205.6855905899</v>
      </c>
      <c r="Q68" s="230">
        <v>125285.146213543</v>
      </c>
      <c r="R68" s="230">
        <v>380316.84781694401</v>
      </c>
      <c r="S68" s="230">
        <v>148104.15708256001</v>
      </c>
      <c r="T68" s="230">
        <v>596804.89965120505</v>
      </c>
      <c r="U68" s="230">
        <v>581445.95002782904</v>
      </c>
      <c r="V68" s="230">
        <v>109706.78302411801</v>
      </c>
      <c r="W68" s="230">
        <v>1004387.53994241</v>
      </c>
      <c r="X68" s="230">
        <v>9999999.9999999758</v>
      </c>
      <c r="Y68" s="39"/>
      <c r="Z68" s="77"/>
    </row>
    <row r="69" spans="1:26" s="30" customFormat="1" ht="15.6" customHeight="1" x14ac:dyDescent="0.25">
      <c r="A69" s="78" t="s">
        <v>90</v>
      </c>
      <c r="B69" s="85">
        <v>0</v>
      </c>
      <c r="C69" s="85">
        <v>865778</v>
      </c>
      <c r="D69" s="85">
        <v>2632103</v>
      </c>
      <c r="E69" s="85">
        <v>6012936</v>
      </c>
      <c r="F69" s="85">
        <v>0</v>
      </c>
      <c r="G69" s="85">
        <v>0</v>
      </c>
      <c r="H69" s="85">
        <v>0</v>
      </c>
      <c r="I69" s="85">
        <v>1943548</v>
      </c>
      <c r="J69" s="85">
        <v>0</v>
      </c>
      <c r="K69" s="85">
        <v>0</v>
      </c>
      <c r="L69" s="85">
        <v>1556464</v>
      </c>
      <c r="M69" s="85">
        <v>139592</v>
      </c>
      <c r="N69" s="85">
        <v>270442</v>
      </c>
      <c r="O69" s="85">
        <v>0</v>
      </c>
      <c r="P69" s="85">
        <v>0</v>
      </c>
      <c r="Q69" s="85">
        <v>0</v>
      </c>
      <c r="R69" s="85">
        <v>0</v>
      </c>
      <c r="S69" s="85">
        <v>0</v>
      </c>
      <c r="T69" s="85">
        <v>0</v>
      </c>
      <c r="U69" s="85">
        <v>0</v>
      </c>
      <c r="V69" s="85">
        <v>0</v>
      </c>
      <c r="W69" s="85">
        <v>2211005</v>
      </c>
      <c r="X69" s="85">
        <v>15631868</v>
      </c>
      <c r="Y69" s="39"/>
      <c r="Z69" s="77"/>
    </row>
    <row r="70" spans="1:26" s="30" customFormat="1" ht="20.100000000000001" customHeight="1" thickBot="1" x14ac:dyDescent="0.35">
      <c r="A70" s="225" t="s">
        <v>89</v>
      </c>
      <c r="B70" s="231">
        <v>189845780.03426737</v>
      </c>
      <c r="C70" s="231">
        <v>334877127.32807338</v>
      </c>
      <c r="D70" s="231">
        <v>307758557.72329026</v>
      </c>
      <c r="E70" s="231">
        <v>286939441.38362288</v>
      </c>
      <c r="F70" s="231">
        <v>389537570.58785993</v>
      </c>
      <c r="G70" s="231">
        <v>345249383.8613894</v>
      </c>
      <c r="H70" s="231">
        <v>360773271.75832576</v>
      </c>
      <c r="I70" s="231">
        <v>200299349.18761301</v>
      </c>
      <c r="J70" s="231">
        <v>332246352.06404734</v>
      </c>
      <c r="K70" s="231">
        <v>508819698.59376645</v>
      </c>
      <c r="L70" s="231">
        <v>633123247.30039048</v>
      </c>
      <c r="M70" s="231">
        <v>392274191.23329914</v>
      </c>
      <c r="N70" s="231">
        <v>374108788.22075093</v>
      </c>
      <c r="O70" s="231">
        <v>335487926.76265627</v>
      </c>
      <c r="P70" s="231">
        <v>661039210.54268122</v>
      </c>
      <c r="Q70" s="231">
        <v>166383674.36252585</v>
      </c>
      <c r="R70" s="231">
        <v>482931362.96527433</v>
      </c>
      <c r="S70" s="231">
        <v>192490341.94826239</v>
      </c>
      <c r="T70" s="231">
        <v>253121623.92341071</v>
      </c>
      <c r="U70" s="231">
        <v>217774981.88688654</v>
      </c>
      <c r="V70" s="231">
        <v>438623601.27158517</v>
      </c>
      <c r="W70" s="231">
        <v>939280279.06001043</v>
      </c>
      <c r="X70" s="231">
        <v>8342985761.9999905</v>
      </c>
      <c r="Y70" s="39"/>
      <c r="Z70" s="77"/>
    </row>
    <row r="71" spans="1:26" s="30" customFormat="1" x14ac:dyDescent="0.25"/>
    <row r="72" spans="1:26" s="89" customFormat="1" x14ac:dyDescent="0.25"/>
    <row r="73" spans="1:26" s="89" customFormat="1" x14ac:dyDescent="0.25"/>
    <row r="74" spans="1:26" s="89" customFormat="1" x14ac:dyDescent="0.25"/>
    <row r="75" spans="1:26" s="89" customFormat="1" x14ac:dyDescent="0.25"/>
    <row r="76" spans="1:26" s="89" customFormat="1" x14ac:dyDescent="0.25"/>
    <row r="77" spans="1:26" s="89" customFormat="1" x14ac:dyDescent="0.25"/>
    <row r="78" spans="1:26" s="89" customFormat="1" x14ac:dyDescent="0.25"/>
    <row r="79" spans="1:26" s="89" customFormat="1" x14ac:dyDescent="0.25"/>
    <row r="80" spans="1:26" s="89" customFormat="1" x14ac:dyDescent="0.25"/>
    <row r="81" s="89" customFormat="1" x14ac:dyDescent="0.25"/>
    <row r="82" s="89" customFormat="1" x14ac:dyDescent="0.25"/>
    <row r="83" s="89" customFormat="1" x14ac:dyDescent="0.25"/>
    <row r="84" s="89" customFormat="1" x14ac:dyDescent="0.25"/>
    <row r="85" s="89" customFormat="1" x14ac:dyDescent="0.25"/>
    <row r="86" s="89" customFormat="1" x14ac:dyDescent="0.25"/>
    <row r="87" s="89" customFormat="1" x14ac:dyDescent="0.25"/>
    <row r="88" s="89" customFormat="1" x14ac:dyDescent="0.25"/>
    <row r="89" s="89" customFormat="1" x14ac:dyDescent="0.25"/>
    <row r="90" s="89" customFormat="1" x14ac:dyDescent="0.25"/>
    <row r="91" s="89" customFormat="1" x14ac:dyDescent="0.25"/>
    <row r="92" s="89" customFormat="1" x14ac:dyDescent="0.25"/>
    <row r="93" s="89" customFormat="1" x14ac:dyDescent="0.25"/>
    <row r="94" s="89" customFormat="1" x14ac:dyDescent="0.25"/>
    <row r="95" s="89" customFormat="1" x14ac:dyDescent="0.25"/>
    <row r="96" s="89" customFormat="1" x14ac:dyDescent="0.25"/>
    <row r="97" s="89" customFormat="1" x14ac:dyDescent="0.25"/>
    <row r="98" s="89" customFormat="1" x14ac:dyDescent="0.25"/>
    <row r="99" s="89" customFormat="1" x14ac:dyDescent="0.25"/>
    <row r="100" s="89" customFormat="1" x14ac:dyDescent="0.25"/>
    <row r="101" s="89" customFormat="1" x14ac:dyDescent="0.25"/>
    <row r="102" s="89" customFormat="1" x14ac:dyDescent="0.25"/>
    <row r="103" s="89" customFormat="1" x14ac:dyDescent="0.25"/>
    <row r="104" s="89" customFormat="1" x14ac:dyDescent="0.25"/>
    <row r="105" s="89" customFormat="1" x14ac:dyDescent="0.25"/>
    <row r="106" s="89" customFormat="1" x14ac:dyDescent="0.25"/>
    <row r="107" s="89" customFormat="1" x14ac:dyDescent="0.25"/>
    <row r="108" s="89" customFormat="1" x14ac:dyDescent="0.25"/>
    <row r="109" s="89" customFormat="1" x14ac:dyDescent="0.25"/>
    <row r="110" s="89" customFormat="1" x14ac:dyDescent="0.25"/>
    <row r="111" s="89" customFormat="1" x14ac:dyDescent="0.25"/>
    <row r="112" s="89" customFormat="1" x14ac:dyDescent="0.25"/>
    <row r="113" s="89" customFormat="1" x14ac:dyDescent="0.25"/>
    <row r="114" s="89" customFormat="1" x14ac:dyDescent="0.25"/>
    <row r="115" s="89" customFormat="1" x14ac:dyDescent="0.25"/>
    <row r="116" s="89" customFormat="1" x14ac:dyDescent="0.25"/>
    <row r="117" s="89" customFormat="1" x14ac:dyDescent="0.25"/>
    <row r="118" s="89" customFormat="1" x14ac:dyDescent="0.25"/>
    <row r="119" s="89" customFormat="1" x14ac:dyDescent="0.25"/>
    <row r="120" s="89" customFormat="1" x14ac:dyDescent="0.25"/>
    <row r="121" s="89" customFormat="1" x14ac:dyDescent="0.25"/>
    <row r="122" s="89" customFormat="1" x14ac:dyDescent="0.25"/>
    <row r="123" s="89" customFormat="1" x14ac:dyDescent="0.25"/>
    <row r="124" s="89" customFormat="1" x14ac:dyDescent="0.25"/>
    <row r="125" s="89" customFormat="1" x14ac:dyDescent="0.25"/>
    <row r="126" s="89" customFormat="1" x14ac:dyDescent="0.25"/>
    <row r="127" s="89" customFormat="1" x14ac:dyDescent="0.25"/>
    <row r="128" s="89" customFormat="1" x14ac:dyDescent="0.25"/>
    <row r="129" s="89" customFormat="1" x14ac:dyDescent="0.25"/>
    <row r="130" s="89" customFormat="1" x14ac:dyDescent="0.25"/>
    <row r="131" s="89" customFormat="1" x14ac:dyDescent="0.25"/>
    <row r="132" s="89" customFormat="1" x14ac:dyDescent="0.25"/>
    <row r="133" s="89" customFormat="1" x14ac:dyDescent="0.25"/>
    <row r="134" s="89" customFormat="1" x14ac:dyDescent="0.25"/>
    <row r="135" s="89" customFormat="1" x14ac:dyDescent="0.25"/>
    <row r="136" s="89" customFormat="1" x14ac:dyDescent="0.25"/>
    <row r="137" s="89" customFormat="1" x14ac:dyDescent="0.25"/>
    <row r="138" s="89" customFormat="1" x14ac:dyDescent="0.25"/>
    <row r="139" s="89" customFormat="1" x14ac:dyDescent="0.25"/>
    <row r="140" s="89" customFormat="1" x14ac:dyDescent="0.25"/>
    <row r="141" s="89" customFormat="1" x14ac:dyDescent="0.25"/>
    <row r="142" s="89" customFormat="1" x14ac:dyDescent="0.25"/>
    <row r="143" s="89" customFormat="1" x14ac:dyDescent="0.25"/>
    <row r="144" s="89" customFormat="1" x14ac:dyDescent="0.25"/>
    <row r="145" s="89" customFormat="1" x14ac:dyDescent="0.25"/>
    <row r="146" s="89" customFormat="1" x14ac:dyDescent="0.25"/>
    <row r="147" s="89" customFormat="1" x14ac:dyDescent="0.25"/>
    <row r="148" s="89" customFormat="1" x14ac:dyDescent="0.25"/>
    <row r="149" s="89" customFormat="1" x14ac:dyDescent="0.25"/>
    <row r="150" s="89" customFormat="1" x14ac:dyDescent="0.25"/>
    <row r="151" s="89" customFormat="1" x14ac:dyDescent="0.25"/>
    <row r="152" s="89" customFormat="1" x14ac:dyDescent="0.25"/>
    <row r="153" s="89" customFormat="1" x14ac:dyDescent="0.25"/>
    <row r="154" s="89" customFormat="1" x14ac:dyDescent="0.25"/>
    <row r="155" s="89" customFormat="1" x14ac:dyDescent="0.25"/>
    <row r="156" s="89" customFormat="1" x14ac:dyDescent="0.25"/>
    <row r="157" s="89" customFormat="1" x14ac:dyDescent="0.25"/>
    <row r="158" s="89" customFormat="1" x14ac:dyDescent="0.25"/>
    <row r="159" s="89" customFormat="1" x14ac:dyDescent="0.25"/>
    <row r="160" s="89" customFormat="1" x14ac:dyDescent="0.25"/>
    <row r="161" s="89" customFormat="1" x14ac:dyDescent="0.25"/>
    <row r="162" s="89" customFormat="1" x14ac:dyDescent="0.25"/>
    <row r="163" s="89" customFormat="1" x14ac:dyDescent="0.25"/>
    <row r="164" s="89" customFormat="1" x14ac:dyDescent="0.25"/>
    <row r="165" s="89" customFormat="1" x14ac:dyDescent="0.25"/>
    <row r="166" s="89" customFormat="1" x14ac:dyDescent="0.25"/>
    <row r="167" s="89" customFormat="1" x14ac:dyDescent="0.25"/>
    <row r="168" s="89" customFormat="1" x14ac:dyDescent="0.25"/>
    <row r="169" s="89" customFormat="1" x14ac:dyDescent="0.25"/>
    <row r="170" s="89" customFormat="1" x14ac:dyDescent="0.25"/>
    <row r="171" s="89" customFormat="1" x14ac:dyDescent="0.25"/>
    <row r="172" s="89" customFormat="1" x14ac:dyDescent="0.25"/>
    <row r="173" s="89" customFormat="1" x14ac:dyDescent="0.25"/>
    <row r="174" s="89" customFormat="1" x14ac:dyDescent="0.25"/>
    <row r="175" s="89" customFormat="1" x14ac:dyDescent="0.25"/>
    <row r="176" s="89" customFormat="1" x14ac:dyDescent="0.25"/>
    <row r="177" spans="2:24" s="89" customFormat="1" x14ac:dyDescent="0.25"/>
    <row r="178" spans="2:24" s="89" customFormat="1" x14ac:dyDescent="0.25"/>
    <row r="179" spans="2:24" s="89" customFormat="1" x14ac:dyDescent="0.25"/>
    <row r="180" spans="2:24" s="89" customFormat="1" x14ac:dyDescent="0.25"/>
    <row r="181" spans="2:24" s="89" customFormat="1" x14ac:dyDescent="0.25"/>
    <row r="182" spans="2:24" s="89" customFormat="1" x14ac:dyDescent="0.25"/>
    <row r="183" spans="2:24" s="89" customFormat="1" x14ac:dyDescent="0.25"/>
    <row r="184" spans="2:24" s="89" customFormat="1" x14ac:dyDescent="0.25"/>
    <row r="185" spans="2:24" s="89" customFormat="1" x14ac:dyDescent="0.25"/>
    <row r="186" spans="2:24" s="89" customFormat="1" x14ac:dyDescent="0.25"/>
    <row r="187" spans="2:24" x14ac:dyDescent="0.25"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</row>
    <row r="188" spans="2:24" x14ac:dyDescent="0.25"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</row>
    <row r="189" spans="2:24" x14ac:dyDescent="0.25"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</row>
    <row r="190" spans="2:24" x14ac:dyDescent="0.25"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</row>
    <row r="191" spans="2:24" x14ac:dyDescent="0.25"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</row>
    <row r="192" spans="2:24" x14ac:dyDescent="0.25"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</row>
    <row r="193" spans="2:24" x14ac:dyDescent="0.25"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</row>
    <row r="194" spans="2:24" x14ac:dyDescent="0.25"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</row>
    <row r="195" spans="2:24" x14ac:dyDescent="0.25"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</row>
    <row r="196" spans="2:24" x14ac:dyDescent="0.25"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</row>
  </sheetData>
  <phoneticPr fontId="6" type="noConversion"/>
  <conditionalFormatting sqref="X2:X3">
    <cfRule type="expression" dxfId="5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1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H27"/>
  <sheetViews>
    <sheetView showGridLines="0" topLeftCell="A2" zoomScale="70" zoomScaleNormal="70" workbookViewId="0">
      <selection activeCell="B4" sqref="B4:H26"/>
    </sheetView>
  </sheetViews>
  <sheetFormatPr defaultColWidth="9.26953125" defaultRowHeight="15" x14ac:dyDescent="0.25"/>
  <cols>
    <col min="1" max="1" width="27.26953125" style="6" customWidth="1"/>
    <col min="2" max="2" width="10.26953125" style="6" customWidth="1"/>
    <col min="3" max="3" width="12.90625" style="6" customWidth="1"/>
    <col min="4" max="4" width="11.26953125" style="6" customWidth="1"/>
    <col min="5" max="8" width="19.81640625" style="6" customWidth="1"/>
    <col min="9" max="16384" width="9.26953125" style="6"/>
  </cols>
  <sheetData>
    <row r="1" spans="1:8" s="1" customFormat="1" ht="21.45" customHeight="1" x14ac:dyDescent="0.35">
      <c r="A1" s="63" t="s">
        <v>227</v>
      </c>
    </row>
    <row r="2" spans="1:8" s="1" customFormat="1" ht="21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119"/>
    </row>
    <row r="3" spans="1:8" s="3" customFormat="1" ht="46.8" customHeight="1" thickBot="1" x14ac:dyDescent="0.3">
      <c r="A3" s="115" t="s">
        <v>23</v>
      </c>
      <c r="B3" s="116" t="s">
        <v>148</v>
      </c>
      <c r="C3" s="116" t="s">
        <v>38</v>
      </c>
      <c r="D3" s="116" t="s">
        <v>149</v>
      </c>
      <c r="E3" s="116" t="s">
        <v>39</v>
      </c>
      <c r="F3" s="116" t="s">
        <v>184</v>
      </c>
      <c r="G3" s="116" t="s">
        <v>40</v>
      </c>
      <c r="H3" s="116" t="s">
        <v>150</v>
      </c>
    </row>
    <row r="4" spans="1:8" s="1" customFormat="1" ht="20.100000000000001" customHeight="1" x14ac:dyDescent="0.25">
      <c r="A4" s="120" t="s">
        <v>7</v>
      </c>
      <c r="B4" s="110">
        <v>31445.149999999998</v>
      </c>
      <c r="C4" s="90">
        <v>189845780.03426763</v>
      </c>
      <c r="D4" s="90">
        <v>54277470.372546874</v>
      </c>
      <c r="E4" s="90">
        <v>110471111</v>
      </c>
      <c r="F4" s="90">
        <v>313150</v>
      </c>
      <c r="G4" s="90">
        <v>25097199</v>
      </c>
      <c r="H4" s="90">
        <v>135881460</v>
      </c>
    </row>
    <row r="5" spans="1:8" s="1" customFormat="1" ht="15.6" customHeight="1" x14ac:dyDescent="0.25">
      <c r="A5" s="95" t="s">
        <v>0</v>
      </c>
      <c r="B5" s="111">
        <v>50993.489999999991</v>
      </c>
      <c r="C5" s="93">
        <v>334877127.32807267</v>
      </c>
      <c r="D5" s="93">
        <v>88019858.155161127</v>
      </c>
      <c r="E5" s="93">
        <v>203336707</v>
      </c>
      <c r="F5" s="93">
        <v>1532449</v>
      </c>
      <c r="G5" s="93">
        <v>43520562</v>
      </c>
      <c r="H5" s="93">
        <v>248389718</v>
      </c>
    </row>
    <row r="6" spans="1:8" s="1" customFormat="1" ht="15.6" customHeight="1" x14ac:dyDescent="0.25">
      <c r="A6" s="121" t="s">
        <v>1</v>
      </c>
      <c r="B6" s="112">
        <v>51690.779999999992</v>
      </c>
      <c r="C6" s="96">
        <v>307758557.72328955</v>
      </c>
      <c r="D6" s="96">
        <v>89223450.356695324</v>
      </c>
      <c r="E6" s="96">
        <v>176600642</v>
      </c>
      <c r="F6" s="96">
        <v>474907</v>
      </c>
      <c r="G6" s="96">
        <v>41934465</v>
      </c>
      <c r="H6" s="96">
        <v>219010014</v>
      </c>
    </row>
    <row r="7" spans="1:8" s="1" customFormat="1" ht="15.6" customHeight="1" x14ac:dyDescent="0.25">
      <c r="A7" s="95" t="s">
        <v>8</v>
      </c>
      <c r="B7" s="111">
        <v>41531.75</v>
      </c>
      <c r="C7" s="93">
        <v>286939441.38362277</v>
      </c>
      <c r="D7" s="93">
        <v>71687949.656625062</v>
      </c>
      <c r="E7" s="93">
        <v>180486380</v>
      </c>
      <c r="F7" s="93">
        <v>0</v>
      </c>
      <c r="G7" s="93">
        <v>34765112</v>
      </c>
      <c r="H7" s="93">
        <v>215251492</v>
      </c>
    </row>
    <row r="8" spans="1:8" s="1" customFormat="1" ht="15.6" customHeight="1" x14ac:dyDescent="0.25">
      <c r="A8" s="121" t="s">
        <v>9</v>
      </c>
      <c r="B8" s="112">
        <v>66473.349999999991</v>
      </c>
      <c r="C8" s="96">
        <v>389537570.58785921</v>
      </c>
      <c r="D8" s="96">
        <v>114739643.00341828</v>
      </c>
      <c r="E8" s="96">
        <v>218998845</v>
      </c>
      <c r="F8" s="96">
        <v>1186531</v>
      </c>
      <c r="G8" s="96">
        <v>55799083</v>
      </c>
      <c r="H8" s="96">
        <v>275984459</v>
      </c>
    </row>
    <row r="9" spans="1:8" s="1" customFormat="1" ht="15.6" customHeight="1" x14ac:dyDescent="0.25">
      <c r="A9" s="95" t="s">
        <v>10</v>
      </c>
      <c r="B9" s="111">
        <v>55467.15</v>
      </c>
      <c r="C9" s="93">
        <v>345249383.86138934</v>
      </c>
      <c r="D9" s="93">
        <v>95741842.248315349</v>
      </c>
      <c r="E9" s="93">
        <v>201124231</v>
      </c>
      <c r="F9" s="93">
        <v>0</v>
      </c>
      <c r="G9" s="93">
        <v>48383311</v>
      </c>
      <c r="H9" s="93">
        <v>249507542</v>
      </c>
    </row>
    <row r="10" spans="1:8" s="1" customFormat="1" ht="15.6" customHeight="1" x14ac:dyDescent="0.25">
      <c r="A10" s="121" t="s">
        <v>2</v>
      </c>
      <c r="B10" s="112">
        <v>64039.56</v>
      </c>
      <c r="C10" s="96">
        <v>360773271.75832528</v>
      </c>
      <c r="D10" s="96">
        <v>110538678.3198979</v>
      </c>
      <c r="E10" s="96">
        <v>200676329</v>
      </c>
      <c r="F10" s="96">
        <v>1226296</v>
      </c>
      <c r="G10" s="96">
        <v>49558264</v>
      </c>
      <c r="H10" s="96">
        <v>251460889</v>
      </c>
    </row>
    <row r="11" spans="1:8" s="1" customFormat="1" ht="15.6" customHeight="1" x14ac:dyDescent="0.25">
      <c r="A11" s="95" t="s">
        <v>3</v>
      </c>
      <c r="B11" s="111">
        <v>32663.32</v>
      </c>
      <c r="C11" s="93">
        <v>200299349.18761325</v>
      </c>
      <c r="D11" s="93">
        <v>56380153.491683699</v>
      </c>
      <c r="E11" s="93">
        <v>116412273</v>
      </c>
      <c r="F11" s="93">
        <v>305383</v>
      </c>
      <c r="G11" s="93">
        <v>27506923</v>
      </c>
      <c r="H11" s="93">
        <v>144224579</v>
      </c>
    </row>
    <row r="12" spans="1:8" s="1" customFormat="1" ht="15.6" customHeight="1" x14ac:dyDescent="0.25">
      <c r="A12" s="121" t="s">
        <v>11</v>
      </c>
      <c r="B12" s="112">
        <v>57504.119999999995</v>
      </c>
      <c r="C12" s="96">
        <v>332246352.06404644</v>
      </c>
      <c r="D12" s="96">
        <v>99257855.968229756</v>
      </c>
      <c r="E12" s="96">
        <v>187668453</v>
      </c>
      <c r="F12" s="96">
        <v>545814</v>
      </c>
      <c r="G12" s="96">
        <v>45320043</v>
      </c>
      <c r="H12" s="96">
        <v>233534310</v>
      </c>
    </row>
    <row r="13" spans="1:8" s="1" customFormat="1" ht="15.6" customHeight="1" x14ac:dyDescent="0.25">
      <c r="A13" s="95" t="s">
        <v>12</v>
      </c>
      <c r="B13" s="111">
        <v>77126.070000000007</v>
      </c>
      <c r="C13" s="93">
        <v>508819698.59376633</v>
      </c>
      <c r="D13" s="93">
        <v>133127301.96472196</v>
      </c>
      <c r="E13" s="93">
        <v>307213469</v>
      </c>
      <c r="F13" s="93">
        <v>0</v>
      </c>
      <c r="G13" s="93">
        <v>68478928</v>
      </c>
      <c r="H13" s="93">
        <v>375692397</v>
      </c>
    </row>
    <row r="14" spans="1:8" s="1" customFormat="1" ht="15.6" customHeight="1" x14ac:dyDescent="0.25">
      <c r="A14" s="121" t="s">
        <v>13</v>
      </c>
      <c r="B14" s="112">
        <v>95425.73000000001</v>
      </c>
      <c r="C14" s="96">
        <v>633123247.30038953</v>
      </c>
      <c r="D14" s="96">
        <v>164714343.32015139</v>
      </c>
      <c r="E14" s="96">
        <v>379218314</v>
      </c>
      <c r="F14" s="96">
        <v>0</v>
      </c>
      <c r="G14" s="96">
        <v>89190590</v>
      </c>
      <c r="H14" s="96">
        <v>468408904</v>
      </c>
    </row>
    <row r="15" spans="1:8" s="1" customFormat="1" ht="15.6" customHeight="1" x14ac:dyDescent="0.25">
      <c r="A15" s="95" t="s">
        <v>14</v>
      </c>
      <c r="B15" s="111">
        <v>49879.45</v>
      </c>
      <c r="C15" s="93">
        <v>392274191.23329771</v>
      </c>
      <c r="D15" s="93">
        <v>86096913.818949282</v>
      </c>
      <c r="E15" s="93">
        <v>254882030</v>
      </c>
      <c r="F15" s="93">
        <v>0</v>
      </c>
      <c r="G15" s="93">
        <v>51295247</v>
      </c>
      <c r="H15" s="93">
        <v>306177277</v>
      </c>
    </row>
    <row r="16" spans="1:8" s="1" customFormat="1" ht="15.6" customHeight="1" x14ac:dyDescent="0.25">
      <c r="A16" s="121" t="s">
        <v>15</v>
      </c>
      <c r="B16" s="112">
        <v>56532.729999999996</v>
      </c>
      <c r="C16" s="96">
        <v>374108788.22075111</v>
      </c>
      <c r="D16" s="96">
        <v>97581139.78321591</v>
      </c>
      <c r="E16" s="96">
        <v>223939596</v>
      </c>
      <c r="F16" s="96">
        <v>0</v>
      </c>
      <c r="G16" s="96">
        <v>52588052</v>
      </c>
      <c r="H16" s="96">
        <v>276527648</v>
      </c>
    </row>
    <row r="17" spans="1:8" s="1" customFormat="1" ht="15.6" customHeight="1" x14ac:dyDescent="0.25">
      <c r="A17" s="95" t="s">
        <v>16</v>
      </c>
      <c r="B17" s="111">
        <v>64973.42</v>
      </c>
      <c r="C17" s="93">
        <v>335487926.76265627</v>
      </c>
      <c r="D17" s="93">
        <v>112150613.97554295</v>
      </c>
      <c r="E17" s="93">
        <v>175682990</v>
      </c>
      <c r="F17" s="93">
        <v>1110427</v>
      </c>
      <c r="G17" s="93">
        <v>47654323</v>
      </c>
      <c r="H17" s="93">
        <v>224447740</v>
      </c>
    </row>
    <row r="18" spans="1:8" s="1" customFormat="1" ht="15.6" customHeight="1" x14ac:dyDescent="0.25">
      <c r="A18" s="121" t="s">
        <v>4</v>
      </c>
      <c r="B18" s="112">
        <v>80939.59</v>
      </c>
      <c r="C18" s="96">
        <v>661039210.54268098</v>
      </c>
      <c r="D18" s="96">
        <v>139709818.46774754</v>
      </c>
      <c r="E18" s="96">
        <v>435494916</v>
      </c>
      <c r="F18" s="96">
        <v>0</v>
      </c>
      <c r="G18" s="96">
        <v>85834476</v>
      </c>
      <c r="H18" s="96">
        <v>521329392</v>
      </c>
    </row>
    <row r="19" spans="1:8" s="1" customFormat="1" ht="15.6" customHeight="1" x14ac:dyDescent="0.25">
      <c r="A19" s="95" t="s">
        <v>17</v>
      </c>
      <c r="B19" s="111">
        <v>19257</v>
      </c>
      <c r="C19" s="93">
        <v>166383674.36252597</v>
      </c>
      <c r="D19" s="93">
        <v>33239505.836802661</v>
      </c>
      <c r="E19" s="93">
        <v>112548126</v>
      </c>
      <c r="F19" s="93">
        <v>0</v>
      </c>
      <c r="G19" s="93">
        <v>20596042</v>
      </c>
      <c r="H19" s="93">
        <v>133144168</v>
      </c>
    </row>
    <row r="20" spans="1:8" s="1" customFormat="1" ht="15.6" customHeight="1" x14ac:dyDescent="0.25">
      <c r="A20" s="121" t="s">
        <v>18</v>
      </c>
      <c r="B20" s="112">
        <v>63166.450000000004</v>
      </c>
      <c r="C20" s="96">
        <v>482931362.96527457</v>
      </c>
      <c r="D20" s="96">
        <v>109031603.23337506</v>
      </c>
      <c r="E20" s="96">
        <v>311233990</v>
      </c>
      <c r="F20" s="96">
        <v>0</v>
      </c>
      <c r="G20" s="96">
        <v>62665770</v>
      </c>
      <c r="H20" s="96">
        <v>373899760</v>
      </c>
    </row>
    <row r="21" spans="1:8" s="1" customFormat="1" ht="15.6" customHeight="1" x14ac:dyDescent="0.25">
      <c r="A21" s="95" t="s">
        <v>5</v>
      </c>
      <c r="B21" s="111">
        <v>21989.62</v>
      </c>
      <c r="C21" s="93">
        <v>192490341.94826248</v>
      </c>
      <c r="D21" s="93">
        <v>37956280.954409957</v>
      </c>
      <c r="E21" s="93">
        <v>130413608</v>
      </c>
      <c r="F21" s="93">
        <v>0</v>
      </c>
      <c r="G21" s="93">
        <v>24120453</v>
      </c>
      <c r="H21" s="93">
        <v>154534061</v>
      </c>
    </row>
    <row r="22" spans="1:8" s="1" customFormat="1" ht="15.6" customHeight="1" x14ac:dyDescent="0.25">
      <c r="A22" s="121" t="s">
        <v>6</v>
      </c>
      <c r="B22" s="112">
        <v>35285.35</v>
      </c>
      <c r="C22" s="96">
        <v>253121623.92341042</v>
      </c>
      <c r="D22" s="96">
        <v>60906039.220991053</v>
      </c>
      <c r="E22" s="96">
        <v>159185224</v>
      </c>
      <c r="F22" s="96">
        <v>0</v>
      </c>
      <c r="G22" s="96">
        <v>33030361</v>
      </c>
      <c r="H22" s="96">
        <v>192215585</v>
      </c>
    </row>
    <row r="23" spans="1:8" s="1" customFormat="1" ht="15.6" customHeight="1" x14ac:dyDescent="0.25">
      <c r="A23" s="95" t="s">
        <v>19</v>
      </c>
      <c r="B23" s="111">
        <v>48705.09</v>
      </c>
      <c r="C23" s="93">
        <v>217774981.88688672</v>
      </c>
      <c r="D23" s="93">
        <v>84069851.136573642</v>
      </c>
      <c r="E23" s="93">
        <v>99093584</v>
      </c>
      <c r="F23" s="93">
        <v>1543328</v>
      </c>
      <c r="G23" s="93">
        <v>34611547</v>
      </c>
      <c r="H23" s="93">
        <v>135248459</v>
      </c>
    </row>
    <row r="24" spans="1:8" s="1" customFormat="1" ht="15.6" customHeight="1" x14ac:dyDescent="0.25">
      <c r="A24" s="121" t="s">
        <v>20</v>
      </c>
      <c r="B24" s="112">
        <v>63322.8</v>
      </c>
      <c r="C24" s="96">
        <v>438623601.27158439</v>
      </c>
      <c r="D24" s="96">
        <v>109301478.95324752</v>
      </c>
      <c r="E24" s="96">
        <v>272810121</v>
      </c>
      <c r="F24" s="96">
        <v>0</v>
      </c>
      <c r="G24" s="96">
        <v>56512001</v>
      </c>
      <c r="H24" s="96">
        <v>329322122</v>
      </c>
    </row>
    <row r="25" spans="1:8" s="1" customFormat="1" ht="15.6" customHeight="1" thickBot="1" x14ac:dyDescent="0.3">
      <c r="A25" s="101" t="s">
        <v>21</v>
      </c>
      <c r="B25" s="113">
        <v>153174.62</v>
      </c>
      <c r="C25" s="99">
        <v>939280279.06001139</v>
      </c>
      <c r="D25" s="99">
        <v>264394696.76169857</v>
      </c>
      <c r="E25" s="99">
        <v>537485334</v>
      </c>
      <c r="F25" s="99">
        <v>0</v>
      </c>
      <c r="G25" s="99">
        <v>137400248</v>
      </c>
      <c r="H25" s="99">
        <v>674885582</v>
      </c>
    </row>
    <row r="26" spans="1:8" s="2" customFormat="1" ht="20.100000000000001" customHeight="1" thickBot="1" x14ac:dyDescent="0.35">
      <c r="A26" s="117" t="s">
        <v>22</v>
      </c>
      <c r="B26" s="114">
        <v>1281586.5899999999</v>
      </c>
      <c r="C26" s="102">
        <v>8342985761.9999847</v>
      </c>
      <c r="D26" s="102">
        <v>2212146489.000001</v>
      </c>
      <c r="E26" s="102">
        <v>4994976273</v>
      </c>
      <c r="F26" s="102">
        <v>8238285</v>
      </c>
      <c r="G26" s="102">
        <v>1135863000</v>
      </c>
      <c r="H26" s="102">
        <v>6139077558</v>
      </c>
    </row>
    <row r="27" spans="1:8" s="1" customFormat="1" x14ac:dyDescent="0.25">
      <c r="A27" s="22"/>
      <c r="B27" s="22"/>
      <c r="C27" s="22"/>
      <c r="D27" s="22"/>
      <c r="E27" s="22"/>
      <c r="F27" s="22"/>
      <c r="G27" s="22"/>
      <c r="H27" s="22"/>
    </row>
  </sheetData>
  <phoneticPr fontId="6" type="noConversion"/>
  <conditionalFormatting sqref="H2">
    <cfRule type="expression" dxfId="4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O31"/>
  <sheetViews>
    <sheetView showGridLines="0" topLeftCell="A5" zoomScale="70" zoomScaleNormal="70" workbookViewId="0">
      <selection activeCell="B4" sqref="B4:N26"/>
    </sheetView>
  </sheetViews>
  <sheetFormatPr defaultColWidth="9.26953125" defaultRowHeight="15" x14ac:dyDescent="0.25"/>
  <cols>
    <col min="1" max="1" width="27.26953125" style="6" customWidth="1"/>
    <col min="2" max="2" width="17.7265625" style="6" customWidth="1"/>
    <col min="3" max="13" width="18" style="6" customWidth="1"/>
    <col min="14" max="14" width="17.7265625" style="6" customWidth="1"/>
    <col min="15" max="16384" width="9.26953125" style="6"/>
  </cols>
  <sheetData>
    <row r="1" spans="1:15" s="1" customFormat="1" ht="21.45" customHeight="1" x14ac:dyDescent="0.35">
      <c r="A1" s="63" t="s">
        <v>228</v>
      </c>
    </row>
    <row r="2" spans="1:15" s="1" customFormat="1" ht="20.55" customHeight="1" thickBot="1" x14ac:dyDescent="0.35">
      <c r="A2" s="23" t="s">
        <v>97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119"/>
    </row>
    <row r="3" spans="1:15" s="4" customFormat="1" ht="65.55" customHeight="1" thickBot="1" x14ac:dyDescent="0.3">
      <c r="A3" s="118" t="s">
        <v>23</v>
      </c>
      <c r="B3" s="116" t="s">
        <v>229</v>
      </c>
      <c r="C3" s="116" t="s">
        <v>230</v>
      </c>
      <c r="D3" s="106" t="s">
        <v>344</v>
      </c>
      <c r="E3" s="106" t="s">
        <v>335</v>
      </c>
      <c r="F3" s="106" t="s">
        <v>345</v>
      </c>
      <c r="G3" s="106" t="s">
        <v>346</v>
      </c>
      <c r="H3" s="106" t="s">
        <v>347</v>
      </c>
      <c r="I3" s="106" t="s">
        <v>348</v>
      </c>
      <c r="J3" s="106" t="s">
        <v>349</v>
      </c>
      <c r="K3" s="106" t="s">
        <v>352</v>
      </c>
      <c r="L3" s="106" t="s">
        <v>350</v>
      </c>
      <c r="M3" s="106" t="s">
        <v>351</v>
      </c>
      <c r="N3" s="106" t="s">
        <v>272</v>
      </c>
    </row>
    <row r="4" spans="1:15" s="1" customFormat="1" ht="20.100000000000001" customHeight="1" x14ac:dyDescent="0.25">
      <c r="A4" s="120" t="s">
        <v>7</v>
      </c>
      <c r="B4" s="90">
        <v>127586070</v>
      </c>
      <c r="C4" s="90">
        <v>127488645</v>
      </c>
      <c r="D4" s="90">
        <v>-40000</v>
      </c>
      <c r="E4" s="90">
        <v>0</v>
      </c>
      <c r="F4" s="90">
        <v>272514</v>
      </c>
      <c r="G4" s="90">
        <v>98828</v>
      </c>
      <c r="H4" s="90">
        <v>60000</v>
      </c>
      <c r="I4" s="90">
        <v>402601</v>
      </c>
      <c r="J4" s="90">
        <v>1345535</v>
      </c>
      <c r="K4" s="90">
        <v>1196218.7627641219</v>
      </c>
      <c r="L4" s="90">
        <v>19743.018977362673</v>
      </c>
      <c r="M4" s="90">
        <v>62908.544160790239</v>
      </c>
      <c r="N4" s="90">
        <v>130906993.32590227</v>
      </c>
      <c r="O4" s="7"/>
    </row>
    <row r="5" spans="1:15" s="1" customFormat="1" ht="15.6" customHeight="1" x14ac:dyDescent="0.25">
      <c r="A5" s="95" t="s">
        <v>0</v>
      </c>
      <c r="B5" s="93">
        <v>233316780</v>
      </c>
      <c r="C5" s="93">
        <v>232812303</v>
      </c>
      <c r="D5" s="93">
        <v>-40000</v>
      </c>
      <c r="E5" s="93">
        <v>346708</v>
      </c>
      <c r="F5" s="93">
        <v>662569</v>
      </c>
      <c r="G5" s="93">
        <v>172355</v>
      </c>
      <c r="H5" s="93">
        <v>60000</v>
      </c>
      <c r="I5" s="93">
        <v>697967</v>
      </c>
      <c r="J5" s="93">
        <v>2332679</v>
      </c>
      <c r="K5" s="93">
        <v>2111115.3764282726</v>
      </c>
      <c r="L5" s="93">
        <v>33622.519436444469</v>
      </c>
      <c r="M5" s="93">
        <v>107133.75452811024</v>
      </c>
      <c r="N5" s="93">
        <v>239296452.65039283</v>
      </c>
      <c r="O5" s="7"/>
    </row>
    <row r="6" spans="1:15" s="1" customFormat="1" ht="15.6" customHeight="1" x14ac:dyDescent="0.25">
      <c r="A6" s="121" t="s">
        <v>1</v>
      </c>
      <c r="B6" s="96">
        <v>203526047</v>
      </c>
      <c r="C6" s="96">
        <v>203943007</v>
      </c>
      <c r="D6" s="96">
        <v>-40000</v>
      </c>
      <c r="E6" s="96">
        <v>1325233</v>
      </c>
      <c r="F6" s="96">
        <v>817348</v>
      </c>
      <c r="G6" s="96">
        <v>165424</v>
      </c>
      <c r="H6" s="96">
        <v>60000</v>
      </c>
      <c r="I6" s="96">
        <v>612514</v>
      </c>
      <c r="J6" s="96">
        <v>2047086</v>
      </c>
      <c r="K6" s="96">
        <v>1924889.000795977</v>
      </c>
      <c r="L6" s="96">
        <v>32678.672231643908</v>
      </c>
      <c r="M6" s="96">
        <v>104126.30902890289</v>
      </c>
      <c r="N6" s="96">
        <v>210992305.98205653</v>
      </c>
      <c r="O6" s="7"/>
    </row>
    <row r="7" spans="1:15" s="1" customFormat="1" ht="15.6" customHeight="1" x14ac:dyDescent="0.25">
      <c r="A7" s="95" t="s">
        <v>8</v>
      </c>
      <c r="B7" s="93">
        <v>200794538</v>
      </c>
      <c r="C7" s="93">
        <v>200754851</v>
      </c>
      <c r="D7" s="93">
        <v>-40000</v>
      </c>
      <c r="E7" s="93">
        <v>-402000</v>
      </c>
      <c r="F7" s="93">
        <v>623861</v>
      </c>
      <c r="G7" s="93">
        <v>129792</v>
      </c>
      <c r="H7" s="93">
        <v>60000</v>
      </c>
      <c r="I7" s="93">
        <v>619064</v>
      </c>
      <c r="J7" s="93">
        <v>2068976</v>
      </c>
      <c r="K7" s="93">
        <v>1799338.3142280076</v>
      </c>
      <c r="L7" s="93">
        <v>27608.602969140502</v>
      </c>
      <c r="M7" s="93">
        <v>87971.197368210749</v>
      </c>
      <c r="N7" s="93">
        <v>205729462.11456534</v>
      </c>
      <c r="O7" s="7"/>
    </row>
    <row r="8" spans="1:15" s="1" customFormat="1" ht="15.6" customHeight="1" x14ac:dyDescent="0.25">
      <c r="A8" s="121" t="s">
        <v>9</v>
      </c>
      <c r="B8" s="96">
        <v>258527220</v>
      </c>
      <c r="C8" s="96">
        <v>258683051</v>
      </c>
      <c r="D8" s="96">
        <v>-40000</v>
      </c>
      <c r="E8" s="96">
        <v>0</v>
      </c>
      <c r="F8" s="96">
        <v>423091</v>
      </c>
      <c r="G8" s="96">
        <v>162762</v>
      </c>
      <c r="H8" s="96">
        <v>60000</v>
      </c>
      <c r="I8" s="96">
        <v>909872</v>
      </c>
      <c r="J8" s="96">
        <v>3040890</v>
      </c>
      <c r="K8" s="96">
        <v>2455398.7806145945</v>
      </c>
      <c r="L8" s="96">
        <v>44409.99818310175</v>
      </c>
      <c r="M8" s="96">
        <v>141506.64268142593</v>
      </c>
      <c r="N8" s="96">
        <v>265880981.42147911</v>
      </c>
      <c r="O8" s="7"/>
    </row>
    <row r="9" spans="1:15" s="1" customFormat="1" ht="15.6" customHeight="1" x14ac:dyDescent="0.25">
      <c r="A9" s="95" t="s">
        <v>10</v>
      </c>
      <c r="B9" s="93">
        <v>232864570</v>
      </c>
      <c r="C9" s="93">
        <v>232647444</v>
      </c>
      <c r="D9" s="93">
        <v>-40000</v>
      </c>
      <c r="E9" s="93">
        <v>0</v>
      </c>
      <c r="F9" s="93">
        <v>719790</v>
      </c>
      <c r="G9" s="93">
        <v>195368</v>
      </c>
      <c r="H9" s="93">
        <v>60000</v>
      </c>
      <c r="I9" s="93">
        <v>759627</v>
      </c>
      <c r="J9" s="93">
        <v>2538753</v>
      </c>
      <c r="K9" s="93">
        <v>2162686.4787561647</v>
      </c>
      <c r="L9" s="93">
        <v>38712.889562789358</v>
      </c>
      <c r="M9" s="93">
        <v>123353.55223255997</v>
      </c>
      <c r="N9" s="93">
        <v>239205734.92055151</v>
      </c>
      <c r="O9" s="7"/>
    </row>
    <row r="10" spans="1:15" s="1" customFormat="1" ht="15.6" customHeight="1" x14ac:dyDescent="0.25">
      <c r="A10" s="121" t="s">
        <v>2</v>
      </c>
      <c r="B10" s="96">
        <v>235865075</v>
      </c>
      <c r="C10" s="96">
        <v>235986212</v>
      </c>
      <c r="D10" s="96">
        <v>-40000</v>
      </c>
      <c r="E10" s="96">
        <v>0</v>
      </c>
      <c r="F10" s="96">
        <v>459635</v>
      </c>
      <c r="G10" s="96">
        <v>170950</v>
      </c>
      <c r="H10" s="96">
        <v>60000</v>
      </c>
      <c r="I10" s="96">
        <v>723323</v>
      </c>
      <c r="J10" s="96">
        <v>2417421</v>
      </c>
      <c r="K10" s="96">
        <v>2275858.1085573575</v>
      </c>
      <c r="L10" s="96">
        <v>38587.067034514592</v>
      </c>
      <c r="M10" s="96">
        <v>163205</v>
      </c>
      <c r="N10" s="96">
        <v>242255191.17559186</v>
      </c>
      <c r="O10" s="7"/>
    </row>
    <row r="11" spans="1:15" s="1" customFormat="1" ht="15.6" customHeight="1" x14ac:dyDescent="0.25">
      <c r="A11" s="95" t="s">
        <v>3</v>
      </c>
      <c r="B11" s="93">
        <v>135286078</v>
      </c>
      <c r="C11" s="93">
        <v>135451668</v>
      </c>
      <c r="D11" s="93">
        <v>-40000</v>
      </c>
      <c r="E11" s="93">
        <v>0</v>
      </c>
      <c r="F11" s="93">
        <v>284074</v>
      </c>
      <c r="G11" s="93">
        <v>134022</v>
      </c>
      <c r="H11" s="93">
        <v>60000</v>
      </c>
      <c r="I11" s="93">
        <v>387815</v>
      </c>
      <c r="J11" s="93">
        <v>1296119</v>
      </c>
      <c r="K11" s="93">
        <v>1263056.9848649153</v>
      </c>
      <c r="L11" s="93">
        <v>20637.831298157394</v>
      </c>
      <c r="M11" s="93">
        <v>87288</v>
      </c>
      <c r="N11" s="93">
        <v>138944680.81616306</v>
      </c>
      <c r="O11" s="7"/>
    </row>
    <row r="12" spans="1:15" s="1" customFormat="1" ht="15.6" customHeight="1" x14ac:dyDescent="0.25">
      <c r="A12" s="121" t="s">
        <v>11</v>
      </c>
      <c r="B12" s="96">
        <v>218870068</v>
      </c>
      <c r="C12" s="96">
        <v>218731259</v>
      </c>
      <c r="D12" s="96">
        <v>-40000</v>
      </c>
      <c r="E12" s="96">
        <v>0</v>
      </c>
      <c r="F12" s="96">
        <v>708638</v>
      </c>
      <c r="G12" s="96">
        <v>193318</v>
      </c>
      <c r="H12" s="96">
        <v>60000</v>
      </c>
      <c r="I12" s="96">
        <v>703426</v>
      </c>
      <c r="J12" s="96">
        <v>2350925</v>
      </c>
      <c r="K12" s="96">
        <v>2089879.7493581155</v>
      </c>
      <c r="L12" s="96">
        <v>35842.272937549787</v>
      </c>
      <c r="M12" s="96">
        <v>151596</v>
      </c>
      <c r="N12" s="96">
        <v>224984884.02229565</v>
      </c>
      <c r="O12" s="7"/>
    </row>
    <row r="13" spans="1:15" s="1" customFormat="1" ht="15.6" customHeight="1" x14ac:dyDescent="0.25">
      <c r="A13" s="95" t="s">
        <v>12</v>
      </c>
      <c r="B13" s="93">
        <v>350646429</v>
      </c>
      <c r="C13" s="93">
        <v>351367211</v>
      </c>
      <c r="D13" s="93">
        <v>-40000</v>
      </c>
      <c r="E13" s="93">
        <v>0</v>
      </c>
      <c r="F13" s="93">
        <v>699962</v>
      </c>
      <c r="G13" s="93">
        <v>335670</v>
      </c>
      <c r="H13" s="93">
        <v>60000</v>
      </c>
      <c r="I13" s="93">
        <v>1115938</v>
      </c>
      <c r="J13" s="93">
        <v>3729582</v>
      </c>
      <c r="K13" s="93">
        <v>3196108.9385492401</v>
      </c>
      <c r="L13" s="93">
        <v>54503.068588376009</v>
      </c>
      <c r="M13" s="93">
        <v>230522</v>
      </c>
      <c r="N13" s="93">
        <v>360749497.0071376</v>
      </c>
      <c r="O13" s="7"/>
    </row>
    <row r="14" spans="1:15" s="1" customFormat="1" ht="15.6" customHeight="1" x14ac:dyDescent="0.25">
      <c r="A14" s="121" t="s">
        <v>13</v>
      </c>
      <c r="B14" s="96">
        <v>435020822</v>
      </c>
      <c r="C14" s="96">
        <v>435233604</v>
      </c>
      <c r="D14" s="96">
        <v>-40000</v>
      </c>
      <c r="E14" s="96">
        <v>0</v>
      </c>
      <c r="F14" s="96">
        <v>665329</v>
      </c>
      <c r="G14" s="96">
        <v>616020</v>
      </c>
      <c r="H14" s="96">
        <v>60000</v>
      </c>
      <c r="I14" s="96">
        <v>1367993</v>
      </c>
      <c r="J14" s="96">
        <v>4571976</v>
      </c>
      <c r="K14" s="96">
        <v>3957821.1834387933</v>
      </c>
      <c r="L14" s="96">
        <v>69536.897238961072</v>
      </c>
      <c r="M14" s="96">
        <v>294107</v>
      </c>
      <c r="N14" s="96">
        <v>446796387.08067775</v>
      </c>
      <c r="O14" s="7"/>
    </row>
    <row r="15" spans="1:15" s="1" customFormat="1" ht="15.6" customHeight="1" x14ac:dyDescent="0.25">
      <c r="A15" s="95" t="s">
        <v>14</v>
      </c>
      <c r="B15" s="93">
        <v>285593784</v>
      </c>
      <c r="C15" s="93">
        <v>285857688</v>
      </c>
      <c r="D15" s="93">
        <v>-40000</v>
      </c>
      <c r="E15" s="93">
        <v>0</v>
      </c>
      <c r="F15" s="93">
        <v>620763</v>
      </c>
      <c r="G15" s="93">
        <v>237271</v>
      </c>
      <c r="H15" s="93">
        <v>60000</v>
      </c>
      <c r="I15" s="93">
        <v>839350</v>
      </c>
      <c r="J15" s="93">
        <v>2805195</v>
      </c>
      <c r="K15" s="93">
        <v>2464317.989225219</v>
      </c>
      <c r="L15" s="93">
        <v>40969.596727879616</v>
      </c>
      <c r="M15" s="93">
        <v>173282</v>
      </c>
      <c r="N15" s="93">
        <v>293058836.58595312</v>
      </c>
      <c r="O15" s="7"/>
    </row>
    <row r="16" spans="1:15" s="1" customFormat="1" ht="15.6" customHeight="1" x14ac:dyDescent="0.25">
      <c r="A16" s="121" t="s">
        <v>15</v>
      </c>
      <c r="B16" s="96">
        <v>258924601</v>
      </c>
      <c r="C16" s="96">
        <v>259044305</v>
      </c>
      <c r="D16" s="96">
        <v>-40000</v>
      </c>
      <c r="E16" s="96">
        <v>-25500</v>
      </c>
      <c r="F16" s="96">
        <v>914848</v>
      </c>
      <c r="G16" s="96">
        <v>197658</v>
      </c>
      <c r="H16" s="96">
        <v>60000</v>
      </c>
      <c r="I16" s="96">
        <v>840512</v>
      </c>
      <c r="J16" s="96">
        <v>2809078</v>
      </c>
      <c r="K16" s="96">
        <v>2352854.1139292782</v>
      </c>
      <c r="L16" s="96">
        <v>42024.155868584152</v>
      </c>
      <c r="M16" s="96">
        <v>130677.57709535595</v>
      </c>
      <c r="N16" s="96">
        <v>266326456.84689322</v>
      </c>
      <c r="O16" s="7"/>
    </row>
    <row r="17" spans="1:15" s="1" customFormat="1" ht="15.6" customHeight="1" x14ac:dyDescent="0.25">
      <c r="A17" s="95" t="s">
        <v>16</v>
      </c>
      <c r="B17" s="93">
        <v>209781342</v>
      </c>
      <c r="C17" s="93">
        <v>209530355</v>
      </c>
      <c r="D17" s="93">
        <v>-40000</v>
      </c>
      <c r="E17" s="93">
        <v>0</v>
      </c>
      <c r="F17" s="93">
        <v>698817</v>
      </c>
      <c r="G17" s="93">
        <v>158772</v>
      </c>
      <c r="H17" s="93">
        <v>60000</v>
      </c>
      <c r="I17" s="93">
        <v>819614</v>
      </c>
      <c r="J17" s="93">
        <v>2739237</v>
      </c>
      <c r="K17" s="93">
        <v>2106408.7627150062</v>
      </c>
      <c r="L17" s="93">
        <v>38388.135813276916</v>
      </c>
      <c r="M17" s="93">
        <v>119370.65199171922</v>
      </c>
      <c r="N17" s="93">
        <v>216230962.55052</v>
      </c>
      <c r="O17" s="7"/>
    </row>
    <row r="18" spans="1:15" s="1" customFormat="1" ht="15.6" customHeight="1" x14ac:dyDescent="0.25">
      <c r="A18" s="121" t="s">
        <v>4</v>
      </c>
      <c r="B18" s="96">
        <v>485566833</v>
      </c>
      <c r="C18" s="96">
        <v>485712006</v>
      </c>
      <c r="D18" s="96">
        <v>-40000</v>
      </c>
      <c r="E18" s="96">
        <v>0</v>
      </c>
      <c r="F18" s="96">
        <v>559114</v>
      </c>
      <c r="G18" s="96">
        <v>325778</v>
      </c>
      <c r="H18" s="96">
        <v>60000</v>
      </c>
      <c r="I18" s="96">
        <v>1464227</v>
      </c>
      <c r="J18" s="96">
        <v>4893602</v>
      </c>
      <c r="K18" s="96">
        <v>4146951.1522077727</v>
      </c>
      <c r="L18" s="96">
        <v>68734.122238169977</v>
      </c>
      <c r="M18" s="96">
        <v>213733.68134088849</v>
      </c>
      <c r="N18" s="96">
        <v>497404145.95578682</v>
      </c>
      <c r="O18" s="7"/>
    </row>
    <row r="19" spans="1:15" s="1" customFormat="1" ht="15.6" customHeight="1" x14ac:dyDescent="0.25">
      <c r="A19" s="95" t="s">
        <v>17</v>
      </c>
      <c r="B19" s="93">
        <v>123491615</v>
      </c>
      <c r="C19" s="93">
        <v>123668915</v>
      </c>
      <c r="D19" s="93">
        <v>-40000</v>
      </c>
      <c r="E19" s="93">
        <v>0</v>
      </c>
      <c r="F19" s="93">
        <v>457143</v>
      </c>
      <c r="G19" s="93">
        <v>87925</v>
      </c>
      <c r="H19" s="93">
        <v>60000</v>
      </c>
      <c r="I19" s="93">
        <v>358410</v>
      </c>
      <c r="J19" s="93">
        <v>1197843</v>
      </c>
      <c r="K19" s="93">
        <v>1041597.6872181589</v>
      </c>
      <c r="L19" s="93">
        <v>16932.914340134103</v>
      </c>
      <c r="M19" s="93">
        <v>52653.994431588872</v>
      </c>
      <c r="N19" s="93">
        <v>126901420.59598988</v>
      </c>
      <c r="O19" s="7"/>
    </row>
    <row r="20" spans="1:15" s="1" customFormat="1" ht="15.6" customHeight="1" x14ac:dyDescent="0.25">
      <c r="A20" s="121" t="s">
        <v>18</v>
      </c>
      <c r="B20" s="96">
        <v>348863985</v>
      </c>
      <c r="C20" s="96">
        <v>348835187</v>
      </c>
      <c r="D20" s="96">
        <v>-40000</v>
      </c>
      <c r="E20" s="96">
        <v>0</v>
      </c>
      <c r="F20" s="96">
        <v>661809</v>
      </c>
      <c r="G20" s="96">
        <v>234016</v>
      </c>
      <c r="H20" s="96">
        <v>60000</v>
      </c>
      <c r="I20" s="96">
        <v>1082138</v>
      </c>
      <c r="J20" s="96">
        <v>3616620</v>
      </c>
      <c r="K20" s="96">
        <v>3031505.3617075882</v>
      </c>
      <c r="L20" s="96">
        <v>50649.494807122843</v>
      </c>
      <c r="M20" s="96">
        <v>157498.02740087843</v>
      </c>
      <c r="N20" s="96">
        <v>357689422.88391554</v>
      </c>
      <c r="O20" s="7"/>
    </row>
    <row r="21" spans="1:15" s="1" customFormat="1" ht="15.6" customHeight="1" x14ac:dyDescent="0.25">
      <c r="A21" s="95" t="s">
        <v>5</v>
      </c>
      <c r="B21" s="93">
        <v>144043656</v>
      </c>
      <c r="C21" s="93">
        <v>144093828</v>
      </c>
      <c r="D21" s="93">
        <v>-40000</v>
      </c>
      <c r="E21" s="93">
        <v>0</v>
      </c>
      <c r="F21" s="93">
        <v>293864</v>
      </c>
      <c r="G21" s="93">
        <v>137278</v>
      </c>
      <c r="H21" s="93">
        <v>60000</v>
      </c>
      <c r="I21" s="93">
        <v>376626</v>
      </c>
      <c r="J21" s="93">
        <v>1258724</v>
      </c>
      <c r="K21" s="93">
        <v>1208895.9239859062</v>
      </c>
      <c r="L21" s="93">
        <v>19271.136348177668</v>
      </c>
      <c r="M21" s="93">
        <v>59925.303182353491</v>
      </c>
      <c r="N21" s="93">
        <v>147468412.36351645</v>
      </c>
      <c r="O21" s="7"/>
    </row>
    <row r="22" spans="1:15" s="1" customFormat="1" ht="15.6" customHeight="1" x14ac:dyDescent="0.25">
      <c r="A22" s="121" t="s">
        <v>6</v>
      </c>
      <c r="B22" s="96">
        <v>178732665</v>
      </c>
      <c r="C22" s="96">
        <v>178785329</v>
      </c>
      <c r="D22" s="96">
        <v>-40000</v>
      </c>
      <c r="E22" s="96">
        <v>0</v>
      </c>
      <c r="F22" s="96">
        <v>323651</v>
      </c>
      <c r="G22" s="96">
        <v>140294</v>
      </c>
      <c r="H22" s="96">
        <v>60000</v>
      </c>
      <c r="I22" s="96">
        <v>570134</v>
      </c>
      <c r="J22" s="96">
        <v>1905448</v>
      </c>
      <c r="K22" s="96">
        <v>1584458.3438816159</v>
      </c>
      <c r="L22" s="96">
        <v>26703.639855728368</v>
      </c>
      <c r="M22" s="96">
        <v>83037.106051601775</v>
      </c>
      <c r="N22" s="96">
        <v>183439055.08978894</v>
      </c>
      <c r="O22" s="7"/>
    </row>
    <row r="23" spans="1:15" s="1" customFormat="1" ht="15.6" customHeight="1" x14ac:dyDescent="0.25">
      <c r="A23" s="95" t="s">
        <v>19</v>
      </c>
      <c r="B23" s="93">
        <v>126019401</v>
      </c>
      <c r="C23" s="93">
        <v>126045548</v>
      </c>
      <c r="D23" s="93">
        <v>-40000</v>
      </c>
      <c r="E23" s="93">
        <v>0</v>
      </c>
      <c r="F23" s="93">
        <v>598274</v>
      </c>
      <c r="G23" s="93">
        <v>124814</v>
      </c>
      <c r="H23" s="93">
        <v>60000</v>
      </c>
      <c r="I23" s="93">
        <v>467248</v>
      </c>
      <c r="J23" s="93">
        <v>1561592</v>
      </c>
      <c r="K23" s="93">
        <v>1368737.8203013486</v>
      </c>
      <c r="L23" s="93">
        <v>26998.68545654658</v>
      </c>
      <c r="M23" s="93">
        <v>83954.018884997146</v>
      </c>
      <c r="N23" s="93">
        <v>130297166.5246429</v>
      </c>
      <c r="O23" s="7"/>
    </row>
    <row r="24" spans="1:15" s="1" customFormat="1" ht="15.6" customHeight="1" x14ac:dyDescent="0.25">
      <c r="A24" s="121" t="s">
        <v>20</v>
      </c>
      <c r="B24" s="96">
        <v>304044983</v>
      </c>
      <c r="C24" s="96">
        <v>303328496</v>
      </c>
      <c r="D24" s="96">
        <v>-40000</v>
      </c>
      <c r="E24" s="96">
        <v>0</v>
      </c>
      <c r="F24" s="96">
        <v>1029840.9999999999</v>
      </c>
      <c r="G24" s="96">
        <v>265751</v>
      </c>
      <c r="H24" s="96">
        <v>60000</v>
      </c>
      <c r="I24" s="96">
        <v>1002933</v>
      </c>
      <c r="J24" s="96">
        <v>3351908</v>
      </c>
      <c r="K24" s="96">
        <v>2724720.9661612497</v>
      </c>
      <c r="L24" s="96">
        <v>46444.088504622741</v>
      </c>
      <c r="M24" s="96">
        <v>144421.27054684932</v>
      </c>
      <c r="N24" s="96">
        <v>311914515.32521272</v>
      </c>
      <c r="O24" s="7"/>
    </row>
    <row r="25" spans="1:15" s="1" customFormat="1" ht="15.6" customHeight="1" thickBot="1" x14ac:dyDescent="0.3">
      <c r="A25" s="101" t="s">
        <v>21</v>
      </c>
      <c r="B25" s="99">
        <v>623157502</v>
      </c>
      <c r="C25" s="99">
        <v>622523150</v>
      </c>
      <c r="D25" s="99">
        <v>-40000</v>
      </c>
      <c r="E25" s="99">
        <v>0</v>
      </c>
      <c r="F25" s="99">
        <v>2505065</v>
      </c>
      <c r="G25" s="99">
        <v>715934</v>
      </c>
      <c r="H25" s="99">
        <v>60000</v>
      </c>
      <c r="I25" s="99">
        <v>2042668</v>
      </c>
      <c r="J25" s="99">
        <v>6826811</v>
      </c>
      <c r="K25" s="99">
        <v>5837180.2003112892</v>
      </c>
      <c r="L25" s="99">
        <v>107001.19158171557</v>
      </c>
      <c r="M25" s="99">
        <v>332728.36907376727</v>
      </c>
      <c r="N25" s="99">
        <v>640910537.76096678</v>
      </c>
      <c r="O25" s="7"/>
    </row>
    <row r="26" spans="1:15" s="1" customFormat="1" ht="20.100000000000001" customHeight="1" thickBot="1" x14ac:dyDescent="0.35">
      <c r="A26" s="117" t="s">
        <v>22</v>
      </c>
      <c r="B26" s="102">
        <v>5720524064</v>
      </c>
      <c r="C26" s="102">
        <v>5720524062</v>
      </c>
      <c r="D26" s="102">
        <v>-880000</v>
      </c>
      <c r="E26" s="102">
        <v>1244441</v>
      </c>
      <c r="F26" s="102">
        <v>15000000</v>
      </c>
      <c r="G26" s="102">
        <v>5000000</v>
      </c>
      <c r="H26" s="102">
        <v>1320000</v>
      </c>
      <c r="I26" s="102">
        <v>18164000</v>
      </c>
      <c r="J26" s="102">
        <v>60706000</v>
      </c>
      <c r="K26" s="102">
        <v>52299999.999999993</v>
      </c>
      <c r="L26" s="102">
        <v>900000.00000000012</v>
      </c>
      <c r="M26" s="102">
        <v>3104999.9999999995</v>
      </c>
      <c r="N26" s="102">
        <v>5877383503</v>
      </c>
      <c r="O26" s="7"/>
    </row>
    <row r="27" spans="1:15" s="1" customFormat="1" ht="13.2" x14ac:dyDescent="0.25"/>
    <row r="28" spans="1:15" s="1" customFormat="1" ht="13.2" x14ac:dyDescent="0.25">
      <c r="A28" s="56"/>
    </row>
    <row r="29" spans="1:15" x14ac:dyDescent="0.25">
      <c r="N29" s="16"/>
    </row>
    <row r="30" spans="1:15" x14ac:dyDescent="0.25">
      <c r="N30" s="16"/>
    </row>
    <row r="31" spans="1:15" x14ac:dyDescent="0.25">
      <c r="N31" s="16"/>
    </row>
  </sheetData>
  <phoneticPr fontId="6" type="noConversion"/>
  <conditionalFormatting sqref="N2">
    <cfRule type="expression" dxfId="3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2AE69-EF91-4427-8EA2-D4EC371C3028}">
  <sheetPr>
    <pageSetUpPr fitToPage="1"/>
  </sheetPr>
  <dimension ref="A1:I106"/>
  <sheetViews>
    <sheetView showGridLines="0" tabSelected="1" topLeftCell="A29" zoomScale="70" zoomScaleNormal="70" workbookViewId="0">
      <selection activeCell="B43" sqref="B43"/>
    </sheetView>
  </sheetViews>
  <sheetFormatPr defaultColWidth="9.26953125" defaultRowHeight="15" x14ac:dyDescent="0.25"/>
  <cols>
    <col min="1" max="1" width="112.6328125" style="157" customWidth="1"/>
    <col min="2" max="3" width="13.90625" style="157" customWidth="1"/>
    <col min="4" max="254" width="9.26953125" style="157"/>
    <col min="255" max="255" width="130.26953125" style="157" customWidth="1"/>
    <col min="256" max="258" width="13.90625" style="157" customWidth="1"/>
    <col min="259" max="510" width="9.26953125" style="157"/>
    <col min="511" max="511" width="130.26953125" style="157" customWidth="1"/>
    <col min="512" max="514" width="13.90625" style="157" customWidth="1"/>
    <col min="515" max="766" width="9.26953125" style="157"/>
    <col min="767" max="767" width="130.26953125" style="157" customWidth="1"/>
    <col min="768" max="770" width="13.90625" style="157" customWidth="1"/>
    <col min="771" max="1022" width="9.26953125" style="157"/>
    <col min="1023" max="1023" width="130.26953125" style="157" customWidth="1"/>
    <col min="1024" max="1026" width="13.90625" style="157" customWidth="1"/>
    <col min="1027" max="1278" width="9.26953125" style="157"/>
    <col min="1279" max="1279" width="130.26953125" style="157" customWidth="1"/>
    <col min="1280" max="1282" width="13.90625" style="157" customWidth="1"/>
    <col min="1283" max="1534" width="9.26953125" style="157"/>
    <col min="1535" max="1535" width="130.26953125" style="157" customWidth="1"/>
    <col min="1536" max="1538" width="13.90625" style="157" customWidth="1"/>
    <col min="1539" max="1790" width="9.26953125" style="157"/>
    <col min="1791" max="1791" width="130.26953125" style="157" customWidth="1"/>
    <col min="1792" max="1794" width="13.90625" style="157" customWidth="1"/>
    <col min="1795" max="2046" width="9.26953125" style="157"/>
    <col min="2047" max="2047" width="130.26953125" style="157" customWidth="1"/>
    <col min="2048" max="2050" width="13.90625" style="157" customWidth="1"/>
    <col min="2051" max="2302" width="9.26953125" style="157"/>
    <col min="2303" max="2303" width="130.26953125" style="157" customWidth="1"/>
    <col min="2304" max="2306" width="13.90625" style="157" customWidth="1"/>
    <col min="2307" max="2558" width="9.26953125" style="157"/>
    <col min="2559" max="2559" width="130.26953125" style="157" customWidth="1"/>
    <col min="2560" max="2562" width="13.90625" style="157" customWidth="1"/>
    <col min="2563" max="2814" width="9.26953125" style="157"/>
    <col min="2815" max="2815" width="130.26953125" style="157" customWidth="1"/>
    <col min="2816" max="2818" width="13.90625" style="157" customWidth="1"/>
    <col min="2819" max="3070" width="9.26953125" style="157"/>
    <col min="3071" max="3071" width="130.26953125" style="157" customWidth="1"/>
    <col min="3072" max="3074" width="13.90625" style="157" customWidth="1"/>
    <col min="3075" max="3326" width="9.26953125" style="157"/>
    <col min="3327" max="3327" width="130.26953125" style="157" customWidth="1"/>
    <col min="3328" max="3330" width="13.90625" style="157" customWidth="1"/>
    <col min="3331" max="3582" width="9.26953125" style="157"/>
    <col min="3583" max="3583" width="130.26953125" style="157" customWidth="1"/>
    <col min="3584" max="3586" width="13.90625" style="157" customWidth="1"/>
    <col min="3587" max="3838" width="9.26953125" style="157"/>
    <col min="3839" max="3839" width="130.26953125" style="157" customWidth="1"/>
    <col min="3840" max="3842" width="13.90625" style="157" customWidth="1"/>
    <col min="3843" max="4094" width="9.26953125" style="157"/>
    <col min="4095" max="4095" width="130.26953125" style="157" customWidth="1"/>
    <col min="4096" max="4098" width="13.90625" style="157" customWidth="1"/>
    <col min="4099" max="4350" width="9.26953125" style="157"/>
    <col min="4351" max="4351" width="130.26953125" style="157" customWidth="1"/>
    <col min="4352" max="4354" width="13.90625" style="157" customWidth="1"/>
    <col min="4355" max="4606" width="9.26953125" style="157"/>
    <col min="4607" max="4607" width="130.26953125" style="157" customWidth="1"/>
    <col min="4608" max="4610" width="13.90625" style="157" customWidth="1"/>
    <col min="4611" max="4862" width="9.26953125" style="157"/>
    <col min="4863" max="4863" width="130.26953125" style="157" customWidth="1"/>
    <col min="4864" max="4866" width="13.90625" style="157" customWidth="1"/>
    <col min="4867" max="5118" width="9.26953125" style="157"/>
    <col min="5119" max="5119" width="130.26953125" style="157" customWidth="1"/>
    <col min="5120" max="5122" width="13.90625" style="157" customWidth="1"/>
    <col min="5123" max="5374" width="9.26953125" style="157"/>
    <col min="5375" max="5375" width="130.26953125" style="157" customWidth="1"/>
    <col min="5376" max="5378" width="13.90625" style="157" customWidth="1"/>
    <col min="5379" max="5630" width="9.26953125" style="157"/>
    <col min="5631" max="5631" width="130.26953125" style="157" customWidth="1"/>
    <col min="5632" max="5634" width="13.90625" style="157" customWidth="1"/>
    <col min="5635" max="5886" width="9.26953125" style="157"/>
    <col min="5887" max="5887" width="130.26953125" style="157" customWidth="1"/>
    <col min="5888" max="5890" width="13.90625" style="157" customWidth="1"/>
    <col min="5891" max="6142" width="9.26953125" style="157"/>
    <col min="6143" max="6143" width="130.26953125" style="157" customWidth="1"/>
    <col min="6144" max="6146" width="13.90625" style="157" customWidth="1"/>
    <col min="6147" max="6398" width="9.26953125" style="157"/>
    <col min="6399" max="6399" width="130.26953125" style="157" customWidth="1"/>
    <col min="6400" max="6402" width="13.90625" style="157" customWidth="1"/>
    <col min="6403" max="6654" width="9.26953125" style="157"/>
    <col min="6655" max="6655" width="130.26953125" style="157" customWidth="1"/>
    <col min="6656" max="6658" width="13.90625" style="157" customWidth="1"/>
    <col min="6659" max="6910" width="9.26953125" style="157"/>
    <col min="6911" max="6911" width="130.26953125" style="157" customWidth="1"/>
    <col min="6912" max="6914" width="13.90625" style="157" customWidth="1"/>
    <col min="6915" max="7166" width="9.26953125" style="157"/>
    <col min="7167" max="7167" width="130.26953125" style="157" customWidth="1"/>
    <col min="7168" max="7170" width="13.90625" style="157" customWidth="1"/>
    <col min="7171" max="7422" width="9.26953125" style="157"/>
    <col min="7423" max="7423" width="130.26953125" style="157" customWidth="1"/>
    <col min="7424" max="7426" width="13.90625" style="157" customWidth="1"/>
    <col min="7427" max="7678" width="9.26953125" style="157"/>
    <col min="7679" max="7679" width="130.26953125" style="157" customWidth="1"/>
    <col min="7680" max="7682" width="13.90625" style="157" customWidth="1"/>
    <col min="7683" max="7934" width="9.26953125" style="157"/>
    <col min="7935" max="7935" width="130.26953125" style="157" customWidth="1"/>
    <col min="7936" max="7938" width="13.90625" style="157" customWidth="1"/>
    <col min="7939" max="8190" width="9.26953125" style="157"/>
    <col min="8191" max="8191" width="130.26953125" style="157" customWidth="1"/>
    <col min="8192" max="8194" width="13.90625" style="157" customWidth="1"/>
    <col min="8195" max="8446" width="9.26953125" style="157"/>
    <col min="8447" max="8447" width="130.26953125" style="157" customWidth="1"/>
    <col min="8448" max="8450" width="13.90625" style="157" customWidth="1"/>
    <col min="8451" max="8702" width="9.26953125" style="157"/>
    <col min="8703" max="8703" width="130.26953125" style="157" customWidth="1"/>
    <col min="8704" max="8706" width="13.90625" style="157" customWidth="1"/>
    <col min="8707" max="8958" width="9.26953125" style="157"/>
    <col min="8959" max="8959" width="130.26953125" style="157" customWidth="1"/>
    <col min="8960" max="8962" width="13.90625" style="157" customWidth="1"/>
    <col min="8963" max="9214" width="9.26953125" style="157"/>
    <col min="9215" max="9215" width="130.26953125" style="157" customWidth="1"/>
    <col min="9216" max="9218" width="13.90625" style="157" customWidth="1"/>
    <col min="9219" max="9470" width="9.26953125" style="157"/>
    <col min="9471" max="9471" width="130.26953125" style="157" customWidth="1"/>
    <col min="9472" max="9474" width="13.90625" style="157" customWidth="1"/>
    <col min="9475" max="9726" width="9.26953125" style="157"/>
    <col min="9727" max="9727" width="130.26953125" style="157" customWidth="1"/>
    <col min="9728" max="9730" width="13.90625" style="157" customWidth="1"/>
    <col min="9731" max="9982" width="9.26953125" style="157"/>
    <col min="9983" max="9983" width="130.26953125" style="157" customWidth="1"/>
    <col min="9984" max="9986" width="13.90625" style="157" customWidth="1"/>
    <col min="9987" max="10238" width="9.26953125" style="157"/>
    <col min="10239" max="10239" width="130.26953125" style="157" customWidth="1"/>
    <col min="10240" max="10242" width="13.90625" style="157" customWidth="1"/>
    <col min="10243" max="10494" width="9.26953125" style="157"/>
    <col min="10495" max="10495" width="130.26953125" style="157" customWidth="1"/>
    <col min="10496" max="10498" width="13.90625" style="157" customWidth="1"/>
    <col min="10499" max="10750" width="9.26953125" style="157"/>
    <col min="10751" max="10751" width="130.26953125" style="157" customWidth="1"/>
    <col min="10752" max="10754" width="13.90625" style="157" customWidth="1"/>
    <col min="10755" max="11006" width="9.26953125" style="157"/>
    <col min="11007" max="11007" width="130.26953125" style="157" customWidth="1"/>
    <col min="11008" max="11010" width="13.90625" style="157" customWidth="1"/>
    <col min="11011" max="11262" width="9.26953125" style="157"/>
    <col min="11263" max="11263" width="130.26953125" style="157" customWidth="1"/>
    <col min="11264" max="11266" width="13.90625" style="157" customWidth="1"/>
    <col min="11267" max="11518" width="9.26953125" style="157"/>
    <col min="11519" max="11519" width="130.26953125" style="157" customWidth="1"/>
    <col min="11520" max="11522" width="13.90625" style="157" customWidth="1"/>
    <col min="11523" max="11774" width="9.26953125" style="157"/>
    <col min="11775" max="11775" width="130.26953125" style="157" customWidth="1"/>
    <col min="11776" max="11778" width="13.90625" style="157" customWidth="1"/>
    <col min="11779" max="12030" width="9.26953125" style="157"/>
    <col min="12031" max="12031" width="130.26953125" style="157" customWidth="1"/>
    <col min="12032" max="12034" width="13.90625" style="157" customWidth="1"/>
    <col min="12035" max="12286" width="9.26953125" style="157"/>
    <col min="12287" max="12287" width="130.26953125" style="157" customWidth="1"/>
    <col min="12288" max="12290" width="13.90625" style="157" customWidth="1"/>
    <col min="12291" max="12542" width="9.26953125" style="157"/>
    <col min="12543" max="12543" width="130.26953125" style="157" customWidth="1"/>
    <col min="12544" max="12546" width="13.90625" style="157" customWidth="1"/>
    <col min="12547" max="12798" width="9.26953125" style="157"/>
    <col min="12799" max="12799" width="130.26953125" style="157" customWidth="1"/>
    <col min="12800" max="12802" width="13.90625" style="157" customWidth="1"/>
    <col min="12803" max="13054" width="9.26953125" style="157"/>
    <col min="13055" max="13055" width="130.26953125" style="157" customWidth="1"/>
    <col min="13056" max="13058" width="13.90625" style="157" customWidth="1"/>
    <col min="13059" max="13310" width="9.26953125" style="157"/>
    <col min="13311" max="13311" width="130.26953125" style="157" customWidth="1"/>
    <col min="13312" max="13314" width="13.90625" style="157" customWidth="1"/>
    <col min="13315" max="13566" width="9.26953125" style="157"/>
    <col min="13567" max="13567" width="130.26953125" style="157" customWidth="1"/>
    <col min="13568" max="13570" width="13.90625" style="157" customWidth="1"/>
    <col min="13571" max="13822" width="9.26953125" style="157"/>
    <col min="13823" max="13823" width="130.26953125" style="157" customWidth="1"/>
    <col min="13824" max="13826" width="13.90625" style="157" customWidth="1"/>
    <col min="13827" max="14078" width="9.26953125" style="157"/>
    <col min="14079" max="14079" width="130.26953125" style="157" customWidth="1"/>
    <col min="14080" max="14082" width="13.90625" style="157" customWidth="1"/>
    <col min="14083" max="14334" width="9.26953125" style="157"/>
    <col min="14335" max="14335" width="130.26953125" style="157" customWidth="1"/>
    <col min="14336" max="14338" width="13.90625" style="157" customWidth="1"/>
    <col min="14339" max="14590" width="9.26953125" style="157"/>
    <col min="14591" max="14591" width="130.26953125" style="157" customWidth="1"/>
    <col min="14592" max="14594" width="13.90625" style="157" customWidth="1"/>
    <col min="14595" max="14846" width="9.26953125" style="157"/>
    <col min="14847" max="14847" width="130.26953125" style="157" customWidth="1"/>
    <col min="14848" max="14850" width="13.90625" style="157" customWidth="1"/>
    <col min="14851" max="15102" width="9.26953125" style="157"/>
    <col min="15103" max="15103" width="130.26953125" style="157" customWidth="1"/>
    <col min="15104" max="15106" width="13.90625" style="157" customWidth="1"/>
    <col min="15107" max="15358" width="9.26953125" style="157"/>
    <col min="15359" max="15359" width="130.26953125" style="157" customWidth="1"/>
    <col min="15360" max="15362" width="13.90625" style="157" customWidth="1"/>
    <col min="15363" max="15614" width="9.26953125" style="157"/>
    <col min="15615" max="15615" width="130.26953125" style="157" customWidth="1"/>
    <col min="15616" max="15618" width="13.90625" style="157" customWidth="1"/>
    <col min="15619" max="15870" width="9.26953125" style="157"/>
    <col min="15871" max="15871" width="130.26953125" style="157" customWidth="1"/>
    <col min="15872" max="15874" width="13.90625" style="157" customWidth="1"/>
    <col min="15875" max="16126" width="9.26953125" style="157"/>
    <col min="16127" max="16127" width="130.26953125" style="157" customWidth="1"/>
    <col min="16128" max="16130" width="13.90625" style="157" customWidth="1"/>
    <col min="16131" max="16384" width="9.26953125" style="157"/>
  </cols>
  <sheetData>
    <row r="1" spans="1:9" ht="21.45" customHeight="1" x14ac:dyDescent="0.25">
      <c r="A1" s="18" t="s">
        <v>210</v>
      </c>
      <c r="B1" s="33"/>
      <c r="C1" s="34"/>
    </row>
    <row r="2" spans="1:9" ht="20.55" customHeight="1" thickBot="1" x14ac:dyDescent="0.35">
      <c r="A2" s="157" t="s">
        <v>97</v>
      </c>
      <c r="B2" s="152"/>
      <c r="C2" s="153"/>
      <c r="D2" s="158"/>
    </row>
    <row r="3" spans="1:9" s="22" customFormat="1" ht="20.100000000000001" customHeight="1" thickBot="1" x14ac:dyDescent="0.35">
      <c r="A3" s="187" t="s">
        <v>120</v>
      </c>
      <c r="B3" s="188" t="s">
        <v>102</v>
      </c>
      <c r="C3" s="183" t="s">
        <v>231</v>
      </c>
      <c r="E3" s="30"/>
      <c r="F3" s="30"/>
    </row>
    <row r="4" spans="1:9" ht="20.100000000000001" customHeight="1" x14ac:dyDescent="0.3">
      <c r="A4" s="193" t="s">
        <v>250</v>
      </c>
      <c r="B4" s="208">
        <f>SUM(B5:B18)</f>
        <v>592637.80324000004</v>
      </c>
      <c r="C4" s="208">
        <f>SUM(C5:C18)</f>
        <v>531188.76299999992</v>
      </c>
      <c r="E4" s="172"/>
      <c r="F4" s="172"/>
      <c r="G4" s="169"/>
      <c r="H4" s="169"/>
      <c r="I4" s="169"/>
    </row>
    <row r="5" spans="1:9" s="169" customFormat="1" ht="15.6" customHeight="1" x14ac:dyDescent="0.25">
      <c r="A5" s="199" t="s">
        <v>273</v>
      </c>
      <c r="B5" s="350">
        <v>179885</v>
      </c>
      <c r="C5" s="353">
        <v>168787</v>
      </c>
      <c r="E5" s="422"/>
      <c r="F5" s="382"/>
    </row>
    <row r="6" spans="1:9" s="169" customFormat="1" ht="15.6" customHeight="1" x14ac:dyDescent="0.25">
      <c r="A6" s="194" t="s">
        <v>274</v>
      </c>
      <c r="B6" s="351">
        <v>151759</v>
      </c>
      <c r="C6" s="354">
        <v>156250</v>
      </c>
      <c r="E6" s="422"/>
      <c r="F6" s="382"/>
    </row>
    <row r="7" spans="1:9" s="165" customFormat="1" ht="15.6" customHeight="1" x14ac:dyDescent="0.25">
      <c r="A7" s="200" t="s">
        <v>275</v>
      </c>
      <c r="B7" s="352">
        <v>92755.577000000005</v>
      </c>
      <c r="C7" s="179">
        <v>93058</v>
      </c>
      <c r="E7" s="386"/>
      <c r="F7" s="383"/>
      <c r="H7" s="169"/>
      <c r="I7" s="169"/>
    </row>
    <row r="8" spans="1:9" s="169" customFormat="1" ht="15.6" customHeight="1" x14ac:dyDescent="0.25">
      <c r="A8" s="194" t="s">
        <v>276</v>
      </c>
      <c r="B8" s="351">
        <v>74656</v>
      </c>
      <c r="C8" s="354">
        <v>67261</v>
      </c>
      <c r="E8" s="422"/>
      <c r="F8" s="382"/>
    </row>
    <row r="9" spans="1:9" s="165" customFormat="1" ht="15.6" customHeight="1" x14ac:dyDescent="0.25">
      <c r="A9" s="201" t="s">
        <v>277</v>
      </c>
      <c r="B9" s="353">
        <v>43297.988239999999</v>
      </c>
      <c r="C9" s="332">
        <v>0</v>
      </c>
      <c r="E9" s="382"/>
      <c r="F9" s="30"/>
      <c r="H9" s="169"/>
      <c r="I9" s="169"/>
    </row>
    <row r="10" spans="1:9" s="169" customFormat="1" ht="15.6" customHeight="1" x14ac:dyDescent="0.25">
      <c r="A10" s="195" t="s">
        <v>278</v>
      </c>
      <c r="B10" s="354">
        <v>13054</v>
      </c>
      <c r="C10" s="363">
        <v>12458</v>
      </c>
      <c r="E10" s="382"/>
      <c r="F10" s="382"/>
    </row>
    <row r="11" spans="1:9" s="169" customFormat="1" ht="15.6" customHeight="1" x14ac:dyDescent="0.25">
      <c r="A11" s="200" t="s">
        <v>131</v>
      </c>
      <c r="B11" s="179">
        <v>11482.805</v>
      </c>
      <c r="C11" s="179">
        <v>11482.805</v>
      </c>
      <c r="E11" s="383"/>
      <c r="F11" s="383"/>
    </row>
    <row r="12" spans="1:9" s="169" customFormat="1" ht="15.6" customHeight="1" x14ac:dyDescent="0.25">
      <c r="A12" s="194" t="s">
        <v>279</v>
      </c>
      <c r="B12" s="355">
        <v>9882</v>
      </c>
      <c r="C12" s="363">
        <v>9475</v>
      </c>
      <c r="E12" s="422"/>
      <c r="F12" s="382"/>
    </row>
    <row r="13" spans="1:9" s="169" customFormat="1" ht="15.6" customHeight="1" x14ac:dyDescent="0.25">
      <c r="A13" s="269" t="s">
        <v>370</v>
      </c>
      <c r="B13" s="353">
        <v>5878</v>
      </c>
      <c r="C13" s="353" t="s">
        <v>95</v>
      </c>
      <c r="E13" s="382"/>
      <c r="F13" s="382"/>
    </row>
    <row r="14" spans="1:9" s="169" customFormat="1" ht="15.6" customHeight="1" x14ac:dyDescent="0.25">
      <c r="A14" s="196" t="s">
        <v>195</v>
      </c>
      <c r="B14" s="355">
        <v>5679</v>
      </c>
      <c r="C14" s="354">
        <v>11703</v>
      </c>
      <c r="E14" s="422"/>
      <c r="F14" s="382"/>
    </row>
    <row r="15" spans="1:9" s="165" customFormat="1" ht="15.6" customHeight="1" x14ac:dyDescent="0.25">
      <c r="A15" s="203" t="s">
        <v>280</v>
      </c>
      <c r="B15" s="350">
        <v>2138.09</v>
      </c>
      <c r="C15" s="332">
        <v>0</v>
      </c>
      <c r="E15" s="422"/>
      <c r="F15" s="30"/>
      <c r="H15" s="169"/>
      <c r="I15" s="169"/>
    </row>
    <row r="16" spans="1:9" s="169" customFormat="1" ht="15.6" customHeight="1" x14ac:dyDescent="0.25">
      <c r="A16" s="195" t="s">
        <v>281</v>
      </c>
      <c r="B16" s="354">
        <v>1100</v>
      </c>
      <c r="C16" s="326" t="s">
        <v>95</v>
      </c>
      <c r="E16" s="382"/>
      <c r="F16" s="166"/>
    </row>
    <row r="17" spans="1:9" s="173" customFormat="1" ht="15.6" customHeight="1" x14ac:dyDescent="0.25">
      <c r="A17" s="202" t="s">
        <v>116</v>
      </c>
      <c r="B17" s="356">
        <v>975.37800000000004</v>
      </c>
      <c r="C17" s="179">
        <v>600</v>
      </c>
      <c r="E17" s="423"/>
      <c r="F17" s="383"/>
      <c r="H17" s="169"/>
      <c r="I17" s="169"/>
    </row>
    <row r="18" spans="1:9" s="169" customFormat="1" ht="15.6" customHeight="1" x14ac:dyDescent="0.25">
      <c r="A18" s="194" t="s">
        <v>282</v>
      </c>
      <c r="B18" s="355">
        <v>94.965000000000003</v>
      </c>
      <c r="C18" s="354">
        <v>113.958</v>
      </c>
      <c r="E18" s="422"/>
      <c r="F18" s="382"/>
    </row>
    <row r="19" spans="1:9" s="169" customFormat="1" ht="20.100000000000001" customHeight="1" x14ac:dyDescent="0.3">
      <c r="A19" s="206" t="s">
        <v>263</v>
      </c>
      <c r="B19" s="357">
        <f>SUM(B20:B43)</f>
        <v>267177.21599999996</v>
      </c>
      <c r="C19" s="357">
        <f>SUM(C20:C43)</f>
        <v>337755.75199999998</v>
      </c>
      <c r="E19" s="384"/>
      <c r="F19" s="384"/>
    </row>
    <row r="20" spans="1:9" s="169" customFormat="1" ht="15.6" customHeight="1" x14ac:dyDescent="0.25">
      <c r="A20" s="249" t="s">
        <v>198</v>
      </c>
      <c r="B20" s="358">
        <v>179583</v>
      </c>
      <c r="C20" s="358">
        <v>222083</v>
      </c>
      <c r="E20" s="385"/>
      <c r="F20" s="385"/>
    </row>
    <row r="21" spans="1:9" s="169" customFormat="1" ht="15.6" customHeight="1" x14ac:dyDescent="0.25">
      <c r="A21" s="337" t="s">
        <v>199</v>
      </c>
      <c r="B21" s="353">
        <v>45000</v>
      </c>
      <c r="C21" s="353">
        <v>45000</v>
      </c>
      <c r="E21" s="382"/>
      <c r="F21" s="382"/>
    </row>
    <row r="22" spans="1:9" s="169" customFormat="1" ht="15.6" customHeight="1" x14ac:dyDescent="0.25">
      <c r="A22" s="195" t="s">
        <v>283</v>
      </c>
      <c r="B22" s="359">
        <v>19581.958999999999</v>
      </c>
      <c r="C22" s="359">
        <v>20000</v>
      </c>
      <c r="E22" s="386"/>
      <c r="F22" s="386"/>
    </row>
    <row r="23" spans="1:9" s="169" customFormat="1" ht="15.6" customHeight="1" x14ac:dyDescent="0.25">
      <c r="A23" s="202" t="s">
        <v>284</v>
      </c>
      <c r="B23" s="352">
        <v>9418.402</v>
      </c>
      <c r="C23" s="352">
        <v>9000</v>
      </c>
      <c r="E23" s="386"/>
      <c r="F23" s="386"/>
    </row>
    <row r="24" spans="1:9" s="169" customFormat="1" ht="15.6" customHeight="1" x14ac:dyDescent="0.25">
      <c r="A24" s="253" t="s">
        <v>133</v>
      </c>
      <c r="B24" s="360">
        <v>3250</v>
      </c>
      <c r="C24" s="360">
        <v>3250</v>
      </c>
      <c r="E24" s="387"/>
      <c r="F24" s="387"/>
    </row>
    <row r="25" spans="1:9" s="169" customFormat="1" ht="15.6" customHeight="1" x14ac:dyDescent="0.25">
      <c r="A25" s="202" t="s">
        <v>285</v>
      </c>
      <c r="B25" s="352">
        <v>2300</v>
      </c>
      <c r="C25" s="352">
        <v>2300</v>
      </c>
      <c r="E25" s="386"/>
      <c r="F25" s="386"/>
    </row>
    <row r="26" spans="1:9" s="169" customFormat="1" ht="15.6" customHeight="1" x14ac:dyDescent="0.25">
      <c r="A26" s="195" t="s">
        <v>286</v>
      </c>
      <c r="B26" s="359">
        <v>2074.9989999999998</v>
      </c>
      <c r="C26" s="112">
        <v>199.756</v>
      </c>
      <c r="E26" s="386"/>
      <c r="F26" s="383"/>
    </row>
    <row r="27" spans="1:9" s="169" customFormat="1" ht="15.6" customHeight="1" x14ac:dyDescent="0.25">
      <c r="A27" s="337" t="s">
        <v>134</v>
      </c>
      <c r="B27" s="361">
        <v>2000</v>
      </c>
      <c r="C27" s="361">
        <v>2000</v>
      </c>
      <c r="E27" s="388"/>
      <c r="F27" s="388"/>
    </row>
    <row r="28" spans="1:9" s="169" customFormat="1" ht="15.6" customHeight="1" x14ac:dyDescent="0.25">
      <c r="A28" s="253" t="s">
        <v>287</v>
      </c>
      <c r="B28" s="359">
        <v>1100</v>
      </c>
      <c r="C28" s="359">
        <v>1100</v>
      </c>
      <c r="E28" s="386"/>
      <c r="F28" s="386"/>
    </row>
    <row r="29" spans="1:9" s="169" customFormat="1" ht="15.6" customHeight="1" x14ac:dyDescent="0.25">
      <c r="A29" s="202" t="s">
        <v>288</v>
      </c>
      <c r="B29" s="352">
        <v>669.49199999999996</v>
      </c>
      <c r="C29" s="374" t="s">
        <v>95</v>
      </c>
      <c r="E29" s="386"/>
      <c r="F29" s="166"/>
    </row>
    <row r="30" spans="1:9" s="169" customFormat="1" ht="15.6" customHeight="1" x14ac:dyDescent="0.25">
      <c r="A30" s="195" t="s">
        <v>289</v>
      </c>
      <c r="B30" s="359">
        <v>558.70000000000005</v>
      </c>
      <c r="C30" s="359">
        <v>558.70000000000005</v>
      </c>
      <c r="E30" s="386"/>
      <c r="F30" s="386"/>
    </row>
    <row r="31" spans="1:9" s="169" customFormat="1" ht="15.6" customHeight="1" x14ac:dyDescent="0.25">
      <c r="A31" s="337" t="s">
        <v>118</v>
      </c>
      <c r="B31" s="353">
        <v>550</v>
      </c>
      <c r="C31" s="353">
        <v>550</v>
      </c>
      <c r="E31" s="382"/>
      <c r="F31" s="382"/>
    </row>
    <row r="32" spans="1:9" s="169" customFormat="1" ht="15.6" customHeight="1" x14ac:dyDescent="0.25">
      <c r="A32" s="195" t="s">
        <v>290</v>
      </c>
      <c r="B32" s="359">
        <v>252</v>
      </c>
      <c r="C32" s="326" t="s">
        <v>95</v>
      </c>
      <c r="E32" s="386"/>
      <c r="F32" s="166"/>
    </row>
    <row r="33" spans="1:9" s="169" customFormat="1" ht="15.6" customHeight="1" x14ac:dyDescent="0.25">
      <c r="A33" s="202" t="s">
        <v>291</v>
      </c>
      <c r="B33" s="352">
        <v>230</v>
      </c>
      <c r="C33" s="352">
        <v>230</v>
      </c>
      <c r="E33" s="386"/>
      <c r="F33" s="386"/>
    </row>
    <row r="34" spans="1:9" s="169" customFormat="1" ht="15.6" customHeight="1" x14ac:dyDescent="0.25">
      <c r="A34" s="253" t="s">
        <v>292</v>
      </c>
      <c r="B34" s="354">
        <v>220.29599999999999</v>
      </c>
      <c r="C34" s="354">
        <v>220.29599999999999</v>
      </c>
      <c r="E34" s="382"/>
      <c r="F34" s="382"/>
    </row>
    <row r="35" spans="1:9" s="169" customFormat="1" ht="15.6" customHeight="1" x14ac:dyDescent="0.25">
      <c r="A35" s="202" t="s">
        <v>293</v>
      </c>
      <c r="B35" s="352">
        <v>93</v>
      </c>
      <c r="C35" s="352">
        <v>93</v>
      </c>
      <c r="E35" s="386"/>
      <c r="F35" s="386"/>
    </row>
    <row r="36" spans="1:9" s="169" customFormat="1" ht="15.6" customHeight="1" x14ac:dyDescent="0.25">
      <c r="A36" s="195" t="s">
        <v>135</v>
      </c>
      <c r="B36" s="354">
        <v>72</v>
      </c>
      <c r="C36" s="354">
        <v>72</v>
      </c>
      <c r="E36" s="382"/>
      <c r="F36" s="382"/>
    </row>
    <row r="37" spans="1:9" s="169" customFormat="1" ht="15.6" customHeight="1" x14ac:dyDescent="0.25">
      <c r="A37" s="202" t="s">
        <v>371</v>
      </c>
      <c r="B37" s="353">
        <v>65</v>
      </c>
      <c r="C37" s="353">
        <v>120</v>
      </c>
      <c r="E37" s="382"/>
      <c r="F37" s="382"/>
    </row>
    <row r="38" spans="1:9" s="169" customFormat="1" ht="15.6" customHeight="1" x14ac:dyDescent="0.25">
      <c r="A38" s="254" t="s">
        <v>294</v>
      </c>
      <c r="B38" s="354">
        <v>50</v>
      </c>
      <c r="C38" s="354">
        <v>50</v>
      </c>
      <c r="E38" s="382"/>
      <c r="F38" s="382"/>
    </row>
    <row r="39" spans="1:9" s="169" customFormat="1" ht="15.6" customHeight="1" x14ac:dyDescent="0.3">
      <c r="A39" s="338" t="s">
        <v>372</v>
      </c>
      <c r="B39" s="353">
        <v>49</v>
      </c>
      <c r="C39" s="353">
        <v>49</v>
      </c>
      <c r="D39" s="172"/>
      <c r="E39" s="382"/>
      <c r="F39" s="382"/>
    </row>
    <row r="40" spans="1:9" s="174" customFormat="1" ht="15.6" customHeight="1" x14ac:dyDescent="0.25">
      <c r="A40" s="255" t="s">
        <v>373</v>
      </c>
      <c r="B40" s="362">
        <v>29.66</v>
      </c>
      <c r="C40" s="375" t="s">
        <v>95</v>
      </c>
      <c r="E40" s="424"/>
      <c r="F40" s="166"/>
      <c r="G40" s="165"/>
      <c r="H40" s="169"/>
      <c r="I40" s="169"/>
    </row>
    <row r="41" spans="1:9" s="174" customFormat="1" ht="15.6" customHeight="1" x14ac:dyDescent="0.25">
      <c r="A41" s="267" t="s">
        <v>374</v>
      </c>
      <c r="B41" s="321">
        <v>29.707999999999998</v>
      </c>
      <c r="C41" s="319">
        <v>0</v>
      </c>
      <c r="E41" s="391"/>
      <c r="F41" s="389"/>
      <c r="G41" s="165"/>
      <c r="H41" s="169"/>
      <c r="I41" s="169"/>
    </row>
    <row r="42" spans="1:9" s="174" customFormat="1" ht="15.6" customHeight="1" x14ac:dyDescent="0.25">
      <c r="A42" s="403" t="s">
        <v>383</v>
      </c>
      <c r="B42" s="404">
        <v>0</v>
      </c>
      <c r="C42" s="405">
        <v>30000</v>
      </c>
      <c r="E42" s="391"/>
      <c r="F42" s="390"/>
      <c r="G42" s="165"/>
      <c r="H42" s="169"/>
      <c r="I42" s="169"/>
    </row>
    <row r="43" spans="1:9" s="165" customFormat="1" ht="15.6" customHeight="1" x14ac:dyDescent="0.25">
      <c r="A43" s="338" t="s">
        <v>375</v>
      </c>
      <c r="B43" s="353" t="s">
        <v>297</v>
      </c>
      <c r="C43" s="353">
        <v>880</v>
      </c>
      <c r="E43" s="382"/>
      <c r="F43" s="382"/>
      <c r="H43" s="169"/>
      <c r="I43" s="169"/>
    </row>
    <row r="44" spans="1:9" s="174" customFormat="1" ht="20.100000000000001" customHeight="1" x14ac:dyDescent="0.3">
      <c r="A44" s="198" t="s">
        <v>240</v>
      </c>
      <c r="B44" s="184">
        <f>SUM(B45:B53)</f>
        <v>213027.97008</v>
      </c>
      <c r="C44" s="184">
        <f>SUM(C45:C53)</f>
        <v>213441.98499999999</v>
      </c>
      <c r="E44" s="172"/>
      <c r="F44" s="172"/>
      <c r="G44" s="165"/>
      <c r="H44" s="169"/>
      <c r="I44" s="169"/>
    </row>
    <row r="45" spans="1:9" s="165" customFormat="1" ht="15.6" customHeight="1" x14ac:dyDescent="0.25">
      <c r="A45" s="341" t="s">
        <v>295</v>
      </c>
      <c r="B45" s="406">
        <v>182488.21708</v>
      </c>
      <c r="C45" s="321">
        <v>204340</v>
      </c>
      <c r="E45" s="412"/>
      <c r="F45" s="391"/>
      <c r="H45" s="169"/>
      <c r="I45" s="169"/>
    </row>
    <row r="46" spans="1:9" s="174" customFormat="1" ht="15.6" customHeight="1" x14ac:dyDescent="0.25">
      <c r="A46" s="257" t="s">
        <v>296</v>
      </c>
      <c r="B46" s="371">
        <v>15000</v>
      </c>
      <c r="C46" s="320" t="s">
        <v>297</v>
      </c>
      <c r="E46" s="390"/>
      <c r="F46" s="389"/>
      <c r="G46" s="165"/>
      <c r="H46" s="169"/>
      <c r="I46" s="169"/>
    </row>
    <row r="47" spans="1:9" ht="15.6" customHeight="1" x14ac:dyDescent="0.25">
      <c r="A47" s="339" t="s">
        <v>248</v>
      </c>
      <c r="B47" s="365">
        <v>5879</v>
      </c>
      <c r="C47" s="365">
        <v>6054</v>
      </c>
      <c r="E47" s="392"/>
      <c r="F47" s="392"/>
      <c r="G47" s="169"/>
      <c r="H47" s="169"/>
      <c r="I47" s="169"/>
    </row>
    <row r="48" spans="1:9" s="174" customFormat="1" ht="15.6" customHeight="1" x14ac:dyDescent="0.25">
      <c r="A48" s="247" t="s">
        <v>298</v>
      </c>
      <c r="B48" s="364">
        <v>5000</v>
      </c>
      <c r="C48" s="320" t="s">
        <v>297</v>
      </c>
      <c r="E48" s="392"/>
      <c r="F48" s="389"/>
      <c r="G48" s="165"/>
      <c r="H48" s="169"/>
      <c r="I48" s="169"/>
    </row>
    <row r="49" spans="1:9" s="174" customFormat="1" ht="15.6" customHeight="1" x14ac:dyDescent="0.25">
      <c r="A49" s="339" t="s">
        <v>299</v>
      </c>
      <c r="B49" s="365">
        <v>2514.9850000000001</v>
      </c>
      <c r="C49" s="365">
        <v>2514.9850000000001</v>
      </c>
      <c r="E49" s="392"/>
      <c r="F49" s="392"/>
      <c r="G49" s="165"/>
      <c r="H49" s="169"/>
      <c r="I49" s="169"/>
    </row>
    <row r="50" spans="1:9" s="165" customFormat="1" ht="15.6" customHeight="1" x14ac:dyDescent="0.25">
      <c r="A50" s="258" t="s">
        <v>300</v>
      </c>
      <c r="B50" s="364">
        <v>1320</v>
      </c>
      <c r="C50" s="320" t="s">
        <v>297</v>
      </c>
      <c r="E50" s="392"/>
      <c r="F50" s="389"/>
      <c r="H50" s="169"/>
      <c r="I50" s="169"/>
    </row>
    <row r="51" spans="1:9" ht="15.6" customHeight="1" x14ac:dyDescent="0.25">
      <c r="A51" s="345" t="s">
        <v>301</v>
      </c>
      <c r="B51" s="365">
        <v>500</v>
      </c>
      <c r="C51" s="365">
        <v>500</v>
      </c>
      <c r="E51" s="392"/>
      <c r="F51" s="392"/>
      <c r="G51" s="169"/>
      <c r="H51" s="169"/>
      <c r="I51" s="169"/>
    </row>
    <row r="52" spans="1:9" ht="15.6" customHeight="1" x14ac:dyDescent="0.25">
      <c r="A52" s="256" t="s">
        <v>302</v>
      </c>
      <c r="B52" s="364">
        <v>275.76799999999997</v>
      </c>
      <c r="C52" s="320" t="s">
        <v>95</v>
      </c>
      <c r="E52" s="392"/>
      <c r="F52" s="389"/>
      <c r="G52" s="169"/>
      <c r="H52" s="169"/>
      <c r="I52" s="169"/>
    </row>
    <row r="53" spans="1:9" ht="15.6" customHeight="1" x14ac:dyDescent="0.25">
      <c r="A53" s="407" t="s">
        <v>303</v>
      </c>
      <c r="B53" s="365">
        <v>50</v>
      </c>
      <c r="C53" s="365">
        <v>33</v>
      </c>
      <c r="E53" s="392"/>
      <c r="F53" s="392"/>
      <c r="G53" s="169"/>
      <c r="H53" s="169"/>
      <c r="I53" s="169"/>
    </row>
    <row r="54" spans="1:9" s="174" customFormat="1" ht="20.100000000000001" customHeight="1" x14ac:dyDescent="0.3">
      <c r="A54" s="193" t="s">
        <v>252</v>
      </c>
      <c r="B54" s="184">
        <f>SUM(B55:B63)</f>
        <v>121517.645</v>
      </c>
      <c r="C54" s="184">
        <f>SUM(C55:C63)</f>
        <v>132292</v>
      </c>
      <c r="E54" s="172"/>
      <c r="F54" s="172"/>
      <c r="G54" s="165"/>
      <c r="H54" s="169"/>
      <c r="I54" s="169"/>
    </row>
    <row r="55" spans="1:9" s="169" customFormat="1" ht="15.6" customHeight="1" x14ac:dyDescent="0.25">
      <c r="A55" s="339" t="s">
        <v>117</v>
      </c>
      <c r="B55" s="317">
        <v>51000</v>
      </c>
      <c r="C55" s="321">
        <v>52000</v>
      </c>
      <c r="E55" s="390"/>
      <c r="F55" s="391"/>
    </row>
    <row r="56" spans="1:9" s="22" customFormat="1" ht="15.6" customHeight="1" x14ac:dyDescent="0.25">
      <c r="A56" s="257" t="s">
        <v>203</v>
      </c>
      <c r="B56" s="398">
        <v>39000</v>
      </c>
      <c r="C56" s="322">
        <v>42000</v>
      </c>
      <c r="E56" s="425"/>
      <c r="F56" s="391"/>
      <c r="G56" s="30"/>
      <c r="H56" s="169"/>
      <c r="I56" s="169"/>
    </row>
    <row r="57" spans="1:9" ht="15.6" customHeight="1" x14ac:dyDescent="0.25">
      <c r="A57" s="339" t="s">
        <v>196</v>
      </c>
      <c r="B57" s="353">
        <v>24900</v>
      </c>
      <c r="C57" s="179">
        <v>25500</v>
      </c>
      <c r="E57" s="382"/>
      <c r="F57" s="383"/>
      <c r="G57" s="169"/>
      <c r="H57" s="169"/>
      <c r="I57" s="169"/>
    </row>
    <row r="58" spans="1:9" ht="15.6" customHeight="1" x14ac:dyDescent="0.25">
      <c r="A58" s="399" t="s">
        <v>304</v>
      </c>
      <c r="B58" s="400">
        <v>3000</v>
      </c>
      <c r="C58" s="400">
        <v>3000</v>
      </c>
      <c r="E58" s="393"/>
      <c r="F58" s="393"/>
      <c r="G58" s="169"/>
      <c r="H58" s="169"/>
      <c r="I58" s="169"/>
    </row>
    <row r="59" spans="1:9" s="22" customFormat="1" ht="15.6" customHeight="1" x14ac:dyDescent="0.25">
      <c r="A59" s="407" t="s">
        <v>211</v>
      </c>
      <c r="B59" s="367">
        <v>2000</v>
      </c>
      <c r="C59" s="321">
        <v>2070</v>
      </c>
      <c r="E59" s="395"/>
      <c r="F59" s="391"/>
      <c r="G59" s="30"/>
      <c r="H59" s="169"/>
      <c r="I59" s="169"/>
    </row>
    <row r="60" spans="1:9" s="169" customFormat="1" ht="15.6" customHeight="1" x14ac:dyDescent="0.25">
      <c r="A60" s="401" t="s">
        <v>305</v>
      </c>
      <c r="B60" s="368">
        <v>1597.645</v>
      </c>
      <c r="C60" s="322">
        <v>1372</v>
      </c>
      <c r="E60" s="395"/>
      <c r="F60" s="391"/>
    </row>
    <row r="61" spans="1:9" s="22" customFormat="1" ht="15.6" customHeight="1" x14ac:dyDescent="0.25">
      <c r="A61" s="426" t="s">
        <v>376</v>
      </c>
      <c r="B61" s="408">
        <v>20</v>
      </c>
      <c r="C61" s="321">
        <v>20</v>
      </c>
      <c r="E61" s="395"/>
      <c r="F61" s="391"/>
      <c r="G61" s="30"/>
      <c r="H61" s="169"/>
      <c r="I61" s="169"/>
    </row>
    <row r="62" spans="1:9" s="22" customFormat="1" ht="15.6" customHeight="1" x14ac:dyDescent="0.25">
      <c r="A62" s="427" t="s">
        <v>384</v>
      </c>
      <c r="B62" s="380">
        <v>0</v>
      </c>
      <c r="C62" s="381">
        <v>6000</v>
      </c>
      <c r="E62" s="395"/>
      <c r="F62" s="391"/>
      <c r="G62" s="30"/>
      <c r="H62" s="169"/>
      <c r="I62" s="169"/>
    </row>
    <row r="63" spans="1:9" s="169" customFormat="1" ht="15.6" customHeight="1" x14ac:dyDescent="0.25">
      <c r="A63" s="343" t="s">
        <v>377</v>
      </c>
      <c r="B63" s="332">
        <v>0</v>
      </c>
      <c r="C63" s="332">
        <v>330</v>
      </c>
      <c r="E63" s="30"/>
      <c r="F63" s="30"/>
    </row>
    <row r="64" spans="1:9" s="169" customFormat="1" ht="20.100000000000001" customHeight="1" x14ac:dyDescent="0.3">
      <c r="A64" s="259" t="s">
        <v>306</v>
      </c>
      <c r="B64" s="184">
        <f>SUM(B65:B66)</f>
        <v>68808.516000000003</v>
      </c>
      <c r="C64" s="184">
        <f>SUM(C65:C66)</f>
        <v>77956.7</v>
      </c>
      <c r="E64" s="172"/>
      <c r="F64" s="172"/>
    </row>
    <row r="65" spans="1:9" s="169" customFormat="1" ht="15.6" customHeight="1" x14ac:dyDescent="0.25">
      <c r="A65" s="342" t="s">
        <v>307</v>
      </c>
      <c r="B65" s="321">
        <v>68461</v>
      </c>
      <c r="C65" s="321">
        <v>77730</v>
      </c>
      <c r="E65" s="391"/>
      <c r="F65" s="391"/>
    </row>
    <row r="66" spans="1:9" s="169" customFormat="1" ht="15.6" customHeight="1" x14ac:dyDescent="0.25">
      <c r="A66" s="260" t="s">
        <v>308</v>
      </c>
      <c r="B66" s="322">
        <v>347.51600000000002</v>
      </c>
      <c r="C66" s="322">
        <v>226.7</v>
      </c>
      <c r="E66" s="391"/>
      <c r="F66" s="391"/>
    </row>
    <row r="67" spans="1:9" s="169" customFormat="1" ht="20.100000000000001" customHeight="1" x14ac:dyDescent="0.3">
      <c r="A67" s="205" t="s">
        <v>193</v>
      </c>
      <c r="B67" s="185">
        <f t="shared" ref="B67:C67" si="0">SUM(B68:B69)</f>
        <v>44063</v>
      </c>
      <c r="C67" s="185">
        <f t="shared" si="0"/>
        <v>44063</v>
      </c>
      <c r="E67" s="172"/>
      <c r="F67" s="172"/>
    </row>
    <row r="68" spans="1:9" s="169" customFormat="1" ht="15.6" customHeight="1" x14ac:dyDescent="0.25">
      <c r="A68" s="261" t="s">
        <v>200</v>
      </c>
      <c r="B68" s="322">
        <v>41063</v>
      </c>
      <c r="C68" s="322">
        <v>41063</v>
      </c>
      <c r="E68" s="391"/>
      <c r="F68" s="391"/>
    </row>
    <row r="69" spans="1:9" s="169" customFormat="1" ht="15.6" customHeight="1" x14ac:dyDescent="0.25">
      <c r="A69" s="344" t="s">
        <v>136</v>
      </c>
      <c r="B69" s="317">
        <v>3000</v>
      </c>
      <c r="C69" s="317">
        <v>3000</v>
      </c>
      <c r="E69" s="390"/>
      <c r="F69" s="390"/>
    </row>
    <row r="70" spans="1:9" s="174" customFormat="1" ht="20.100000000000001" customHeight="1" x14ac:dyDescent="0.3">
      <c r="A70" s="198" t="s">
        <v>254</v>
      </c>
      <c r="B70" s="184">
        <f>SUM(B71:B84)</f>
        <v>23811.589</v>
      </c>
      <c r="C70" s="184">
        <f>SUM(C71:C84)</f>
        <v>8716.43</v>
      </c>
      <c r="E70" s="172"/>
      <c r="F70" s="172"/>
      <c r="G70" s="165"/>
      <c r="H70" s="169"/>
      <c r="I70" s="169"/>
    </row>
    <row r="71" spans="1:9" s="169" customFormat="1" ht="15.6" customHeight="1" x14ac:dyDescent="0.25">
      <c r="A71" s="339" t="s">
        <v>132</v>
      </c>
      <c r="B71" s="365">
        <v>16400</v>
      </c>
      <c r="C71" s="319" t="s">
        <v>95</v>
      </c>
      <c r="E71" s="392"/>
      <c r="F71" s="389"/>
    </row>
    <row r="72" spans="1:9" s="169" customFormat="1" ht="15.6" customHeight="1" x14ac:dyDescent="0.25">
      <c r="A72" s="258" t="s">
        <v>309</v>
      </c>
      <c r="B72" s="368">
        <v>2559</v>
      </c>
      <c r="C72" s="322">
        <v>3370</v>
      </c>
      <c r="E72" s="395"/>
      <c r="F72" s="391"/>
    </row>
    <row r="73" spans="1:9" s="169" customFormat="1" ht="15.6" customHeight="1" x14ac:dyDescent="0.25">
      <c r="A73" s="271" t="s">
        <v>127</v>
      </c>
      <c r="B73" s="366">
        <v>1662</v>
      </c>
      <c r="C73" s="366">
        <v>1244</v>
      </c>
      <c r="E73" s="393"/>
      <c r="F73" s="393"/>
    </row>
    <row r="74" spans="1:9" s="169" customFormat="1" ht="15.6" customHeight="1" x14ac:dyDescent="0.25">
      <c r="A74" s="247" t="s">
        <v>310</v>
      </c>
      <c r="B74" s="369">
        <v>914</v>
      </c>
      <c r="C74" s="320" t="s">
        <v>95</v>
      </c>
      <c r="E74" s="396"/>
      <c r="F74" s="389"/>
    </row>
    <row r="75" spans="1:9" s="173" customFormat="1" ht="15.6" customHeight="1" x14ac:dyDescent="0.25">
      <c r="A75" s="345" t="s">
        <v>311</v>
      </c>
      <c r="B75" s="317">
        <v>791.67100000000005</v>
      </c>
      <c r="C75" s="317">
        <v>2000</v>
      </c>
      <c r="E75" s="390"/>
      <c r="F75" s="390"/>
      <c r="H75" s="169"/>
      <c r="I75" s="169"/>
    </row>
    <row r="76" spans="1:9" s="169" customFormat="1" ht="15.6" customHeight="1" x14ac:dyDescent="0.25">
      <c r="A76" s="258" t="s">
        <v>312</v>
      </c>
      <c r="B76" s="316">
        <v>459.988</v>
      </c>
      <c r="C76" s="316">
        <v>750</v>
      </c>
      <c r="E76" s="394"/>
      <c r="F76" s="394"/>
    </row>
    <row r="77" spans="1:9" s="169" customFormat="1" ht="15.6" customHeight="1" x14ac:dyDescent="0.25">
      <c r="A77" s="346" t="s">
        <v>313</v>
      </c>
      <c r="B77" s="370">
        <v>350</v>
      </c>
      <c r="C77" s="321">
        <v>360.5</v>
      </c>
      <c r="E77" s="396"/>
      <c r="F77" s="391"/>
    </row>
    <row r="78" spans="1:9" ht="15.6" customHeight="1" x14ac:dyDescent="0.25">
      <c r="A78" s="258" t="s">
        <v>314</v>
      </c>
      <c r="B78" s="316">
        <v>272</v>
      </c>
      <c r="C78" s="316">
        <v>589</v>
      </c>
      <c r="E78" s="394"/>
      <c r="F78" s="394"/>
      <c r="G78" s="169"/>
      <c r="H78" s="169"/>
      <c r="I78" s="169"/>
    </row>
    <row r="79" spans="1:9" s="169" customFormat="1" ht="15.6" customHeight="1" x14ac:dyDescent="0.25">
      <c r="A79" s="340" t="s">
        <v>315</v>
      </c>
      <c r="B79" s="367">
        <v>162.93</v>
      </c>
      <c r="C79" s="367">
        <v>162.93</v>
      </c>
      <c r="E79" s="395"/>
      <c r="F79" s="395"/>
    </row>
    <row r="80" spans="1:9" ht="15.6" customHeight="1" x14ac:dyDescent="0.25">
      <c r="A80" s="247" t="s">
        <v>316</v>
      </c>
      <c r="B80" s="369">
        <v>100</v>
      </c>
      <c r="C80" s="369">
        <v>100</v>
      </c>
      <c r="E80" s="396"/>
      <c r="F80" s="396"/>
      <c r="G80" s="169"/>
      <c r="H80" s="169"/>
      <c r="I80" s="169"/>
    </row>
    <row r="81" spans="1:9" s="169" customFormat="1" ht="15.6" customHeight="1" x14ac:dyDescent="0.25">
      <c r="A81" s="339" t="s">
        <v>317</v>
      </c>
      <c r="B81" s="319">
        <v>50</v>
      </c>
      <c r="C81" s="319">
        <v>50</v>
      </c>
      <c r="E81" s="389"/>
      <c r="F81" s="389"/>
    </row>
    <row r="82" spans="1:9" s="175" customFormat="1" ht="15.6" customHeight="1" x14ac:dyDescent="0.25">
      <c r="A82" s="257" t="s">
        <v>318</v>
      </c>
      <c r="B82" s="320">
        <v>48</v>
      </c>
      <c r="C82" s="320">
        <v>48</v>
      </c>
      <c r="E82" s="389"/>
      <c r="F82" s="389"/>
      <c r="H82" s="169"/>
      <c r="I82" s="169"/>
    </row>
    <row r="83" spans="1:9" s="165" customFormat="1" ht="15.6" customHeight="1" x14ac:dyDescent="0.25">
      <c r="A83" s="339" t="s">
        <v>197</v>
      </c>
      <c r="B83" s="319">
        <v>25</v>
      </c>
      <c r="C83" s="319">
        <v>25</v>
      </c>
      <c r="E83" s="389"/>
      <c r="F83" s="389"/>
      <c r="H83" s="169"/>
      <c r="I83" s="169"/>
    </row>
    <row r="84" spans="1:9" s="165" customFormat="1" ht="15.6" customHeight="1" x14ac:dyDescent="0.25">
      <c r="A84" s="247" t="s">
        <v>319</v>
      </c>
      <c r="B84" s="320">
        <v>17</v>
      </c>
      <c r="C84" s="320">
        <v>17</v>
      </c>
      <c r="E84" s="389"/>
      <c r="F84" s="389"/>
      <c r="H84" s="169"/>
      <c r="I84" s="169"/>
    </row>
    <row r="85" spans="1:9" s="174" customFormat="1" ht="20.100000000000001" customHeight="1" x14ac:dyDescent="0.3">
      <c r="A85" s="204" t="s">
        <v>265</v>
      </c>
      <c r="B85" s="185">
        <f>SUM(B86:B89)</f>
        <v>17351.097000000002</v>
      </c>
      <c r="C85" s="185">
        <f>SUM(C86:C89)</f>
        <v>17942.378000000001</v>
      </c>
      <c r="E85" s="172"/>
      <c r="F85" s="172"/>
      <c r="G85" s="165"/>
      <c r="H85" s="169"/>
      <c r="I85" s="169"/>
    </row>
    <row r="86" spans="1:9" s="169" customFormat="1" ht="15.6" customHeight="1" x14ac:dyDescent="0.25">
      <c r="A86" s="262" t="s">
        <v>320</v>
      </c>
      <c r="B86" s="371">
        <v>16766.664000000001</v>
      </c>
      <c r="C86" s="371">
        <v>16834</v>
      </c>
      <c r="E86" s="390"/>
      <c r="F86" s="390"/>
    </row>
    <row r="87" spans="1:9" s="165" customFormat="1" ht="15.6" customHeight="1" x14ac:dyDescent="0.25">
      <c r="A87" s="347" t="s">
        <v>321</v>
      </c>
      <c r="B87" s="317">
        <v>457.21800000000002</v>
      </c>
      <c r="C87" s="319">
        <v>230</v>
      </c>
      <c r="E87" s="390"/>
      <c r="F87" s="389"/>
      <c r="H87" s="169"/>
      <c r="I87" s="169"/>
    </row>
    <row r="88" spans="1:9" s="174" customFormat="1" ht="15.6" customHeight="1" x14ac:dyDescent="0.25">
      <c r="A88" s="402" t="s">
        <v>378</v>
      </c>
      <c r="B88" s="371">
        <v>100</v>
      </c>
      <c r="C88" s="371">
        <v>850</v>
      </c>
      <c r="E88" s="390"/>
      <c r="F88" s="390"/>
      <c r="G88" s="165"/>
      <c r="H88" s="169"/>
      <c r="I88" s="169"/>
    </row>
    <row r="89" spans="1:9" s="174" customFormat="1" ht="15.6" customHeight="1" x14ac:dyDescent="0.25">
      <c r="A89" s="347" t="s">
        <v>322</v>
      </c>
      <c r="B89" s="317">
        <v>27.215</v>
      </c>
      <c r="C89" s="317">
        <v>28.378</v>
      </c>
      <c r="E89" s="390"/>
      <c r="F89" s="390"/>
      <c r="G89" s="165"/>
      <c r="H89" s="169"/>
      <c r="I89" s="169"/>
    </row>
    <row r="90" spans="1:9" s="175" customFormat="1" ht="20.100000000000001" customHeight="1" x14ac:dyDescent="0.3">
      <c r="A90" s="197" t="s">
        <v>268</v>
      </c>
      <c r="B90" s="184">
        <f>SUM(B91:B95)</f>
        <v>7144.1309999999994</v>
      </c>
      <c r="C90" s="184">
        <f>SUM(C91:C95)</f>
        <v>7394.1309999999994</v>
      </c>
      <c r="E90" s="172"/>
      <c r="F90" s="172"/>
      <c r="H90" s="169"/>
      <c r="I90" s="169"/>
    </row>
    <row r="91" spans="1:9" s="175" customFormat="1" ht="15.6" customHeight="1" x14ac:dyDescent="0.25">
      <c r="A91" s="271" t="s">
        <v>138</v>
      </c>
      <c r="B91" s="317">
        <v>2794.1309999999999</v>
      </c>
      <c r="C91" s="317">
        <v>2794.1309999999999</v>
      </c>
      <c r="E91" s="390"/>
      <c r="F91" s="390"/>
      <c r="H91" s="169"/>
      <c r="I91" s="169"/>
    </row>
    <row r="92" spans="1:9" s="175" customFormat="1" ht="15.6" customHeight="1" x14ac:dyDescent="0.25">
      <c r="A92" s="247" t="s">
        <v>137</v>
      </c>
      <c r="B92" s="372">
        <v>2700</v>
      </c>
      <c r="C92" s="372">
        <v>2700</v>
      </c>
      <c r="E92" s="397"/>
      <c r="F92" s="397"/>
      <c r="H92" s="169"/>
      <c r="I92" s="169"/>
    </row>
    <row r="93" spans="1:9" s="175" customFormat="1" ht="15.6" customHeight="1" x14ac:dyDescent="0.25">
      <c r="A93" s="271" t="s">
        <v>119</v>
      </c>
      <c r="B93" s="317">
        <v>1260</v>
      </c>
      <c r="C93" s="321">
        <v>1600</v>
      </c>
      <c r="E93" s="390"/>
      <c r="F93" s="391"/>
      <c r="H93" s="169"/>
      <c r="I93" s="169"/>
    </row>
    <row r="94" spans="1:9" s="175" customFormat="1" ht="15.6" customHeight="1" x14ac:dyDescent="0.25">
      <c r="A94" s="247" t="s">
        <v>323</v>
      </c>
      <c r="B94" s="371">
        <v>300</v>
      </c>
      <c r="C94" s="371">
        <v>300</v>
      </c>
      <c r="E94" s="390"/>
      <c r="F94" s="390"/>
      <c r="H94" s="169"/>
      <c r="I94" s="169"/>
    </row>
    <row r="95" spans="1:9" s="175" customFormat="1" ht="15.6" customHeight="1" x14ac:dyDescent="0.25">
      <c r="A95" s="271" t="s">
        <v>111</v>
      </c>
      <c r="B95" s="319">
        <v>90</v>
      </c>
      <c r="C95" s="319">
        <v>0</v>
      </c>
      <c r="E95" s="389"/>
      <c r="F95" s="389"/>
      <c r="H95" s="169"/>
      <c r="I95" s="169"/>
    </row>
    <row r="96" spans="1:9" s="175" customFormat="1" ht="20.100000000000001" customHeight="1" x14ac:dyDescent="0.3">
      <c r="A96" s="193" t="s">
        <v>269</v>
      </c>
      <c r="B96" s="184">
        <f>SUM(B97:B100)</f>
        <v>6057.8940000000002</v>
      </c>
      <c r="C96" s="184">
        <f>SUM(C97:C100)</f>
        <v>315.11199999999997</v>
      </c>
      <c r="E96" s="172"/>
      <c r="F96" s="172"/>
      <c r="H96" s="169"/>
      <c r="I96" s="169"/>
    </row>
    <row r="97" spans="1:9" s="169" customFormat="1" ht="15.6" customHeight="1" x14ac:dyDescent="0.25">
      <c r="A97" s="348" t="s">
        <v>123</v>
      </c>
      <c r="B97" s="367">
        <v>5000</v>
      </c>
      <c r="C97" s="319" t="s">
        <v>95</v>
      </c>
      <c r="D97" s="176"/>
      <c r="E97" s="395"/>
      <c r="F97" s="389"/>
    </row>
    <row r="98" spans="1:9" s="169" customFormat="1" ht="15.6" customHeight="1" x14ac:dyDescent="0.25">
      <c r="A98" s="262" t="s">
        <v>202</v>
      </c>
      <c r="B98" s="368">
        <v>487.5</v>
      </c>
      <c r="C98" s="368">
        <v>12.5</v>
      </c>
      <c r="E98" s="395"/>
      <c r="F98" s="395"/>
    </row>
    <row r="99" spans="1:9" s="169" customFormat="1" ht="15.6" customHeight="1" x14ac:dyDescent="0.25">
      <c r="A99" s="340" t="s">
        <v>324</v>
      </c>
      <c r="B99" s="321">
        <v>410.39400000000001</v>
      </c>
      <c r="C99" s="321">
        <v>152.61199999999999</v>
      </c>
      <c r="E99" s="391"/>
      <c r="F99" s="391"/>
    </row>
    <row r="100" spans="1:9" ht="15.6" customHeight="1" thickBot="1" x14ac:dyDescent="0.3">
      <c r="A100" s="262" t="s">
        <v>201</v>
      </c>
      <c r="B100" s="373">
        <v>160</v>
      </c>
      <c r="C100" s="371">
        <v>150</v>
      </c>
      <c r="E100" s="389"/>
      <c r="F100" s="390"/>
      <c r="G100" s="169"/>
      <c r="H100" s="169"/>
      <c r="I100" s="169"/>
    </row>
    <row r="101" spans="1:9" s="169" customFormat="1" ht="20.100000000000001" customHeight="1" thickBot="1" x14ac:dyDescent="0.35">
      <c r="A101" s="349" t="s">
        <v>207</v>
      </c>
      <c r="B101" s="207">
        <f>B4+B19+B44+B54+B64+B67+B70+B85+B90+B96</f>
        <v>1361596.8613200004</v>
      </c>
      <c r="C101" s="207">
        <f>C4+C19+C44+C54+C64+C67+C70+C85+C90+C96</f>
        <v>1371066.2509999999</v>
      </c>
      <c r="D101" s="239"/>
      <c r="E101" s="384"/>
      <c r="F101" s="384"/>
    </row>
    <row r="102" spans="1:9" ht="20.100000000000001" customHeight="1" thickBot="1" x14ac:dyDescent="0.35">
      <c r="A102" s="263" t="s">
        <v>208</v>
      </c>
      <c r="B102" s="186">
        <f>B101-B13-B16-B29-B32-B40-B52-B71-B74-B97-B9-B15-21320</f>
        <v>1264321.8630800003</v>
      </c>
      <c r="C102" s="264"/>
      <c r="D102" s="30"/>
      <c r="E102" s="384"/>
      <c r="F102" s="176"/>
      <c r="G102" s="169"/>
      <c r="H102" s="169"/>
      <c r="I102" s="169"/>
    </row>
    <row r="103" spans="1:9" x14ac:dyDescent="0.25">
      <c r="A103" s="164"/>
      <c r="B103" s="166"/>
      <c r="C103" s="166"/>
      <c r="D103" s="30"/>
    </row>
    <row r="104" spans="1:9" x14ac:dyDescent="0.25">
      <c r="A104" s="167"/>
      <c r="B104" s="166"/>
      <c r="C104" s="166"/>
      <c r="D104" s="30"/>
    </row>
    <row r="105" spans="1:9" x14ac:dyDescent="0.25">
      <c r="A105" s="177"/>
      <c r="B105" s="169"/>
      <c r="C105" s="169"/>
      <c r="D105" s="169"/>
    </row>
    <row r="106" spans="1:9" ht="15.6" x14ac:dyDescent="0.25">
      <c r="A106" s="178"/>
      <c r="B106" s="169"/>
      <c r="C106" s="169"/>
      <c r="D106" s="169"/>
    </row>
  </sheetData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topLeftCell="A3" zoomScale="70" zoomScaleNormal="70" workbookViewId="0">
      <selection activeCell="B4" sqref="B4:Q26"/>
    </sheetView>
  </sheetViews>
  <sheetFormatPr defaultColWidth="2.453125" defaultRowHeight="13.2" x14ac:dyDescent="0.25"/>
  <cols>
    <col min="1" max="1" width="27.26953125" style="5" customWidth="1"/>
    <col min="2" max="2" width="17.6328125" style="5" customWidth="1"/>
    <col min="3" max="4" width="10.1796875" style="5" customWidth="1"/>
    <col min="5" max="5" width="18.90625" style="5" customWidth="1"/>
    <col min="6" max="6" width="12.81640625" style="5" customWidth="1"/>
    <col min="7" max="7" width="11.08984375" style="5" customWidth="1"/>
    <col min="8" max="8" width="12.81640625" style="5" customWidth="1"/>
    <col min="9" max="11" width="11.81640625" style="5" customWidth="1"/>
    <col min="12" max="12" width="15.453125" style="5" customWidth="1"/>
    <col min="13" max="13" width="14.90625" style="5" customWidth="1"/>
    <col min="14" max="14" width="17.7265625" style="5" customWidth="1"/>
    <col min="15" max="15" width="13.453125" style="5" customWidth="1"/>
    <col min="16" max="16" width="14.90625" style="5" customWidth="1"/>
    <col min="17" max="17" width="17.7265625" style="5" customWidth="1"/>
    <col min="18" max="243" width="8.81640625" style="5" customWidth="1"/>
    <col min="244" max="244" width="3.26953125" style="5" customWidth="1"/>
    <col min="245" max="245" width="18.26953125" style="5" customWidth="1"/>
    <col min="246" max="246" width="2.7265625" style="5" customWidth="1"/>
    <col min="247" max="248" width="15.08984375" style="5" customWidth="1"/>
    <col min="249" max="16384" width="2.453125" style="5"/>
  </cols>
  <sheetData>
    <row r="1" spans="1:18" ht="21.45" customHeight="1" x14ac:dyDescent="0.35">
      <c r="A1" s="37" t="s">
        <v>232</v>
      </c>
    </row>
    <row r="2" spans="1:18" ht="21" customHeight="1" thickBot="1" x14ac:dyDescent="0.35">
      <c r="A2" s="23" t="s">
        <v>97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8"/>
    </row>
    <row r="3" spans="1:18" s="10" customFormat="1" ht="78" customHeight="1" thickBot="1" x14ac:dyDescent="0.3">
      <c r="A3" s="144" t="s">
        <v>23</v>
      </c>
      <c r="B3" s="106" t="s">
        <v>229</v>
      </c>
      <c r="C3" s="106" t="s">
        <v>92</v>
      </c>
      <c r="D3" s="106" t="s">
        <v>233</v>
      </c>
      <c r="E3" s="106" t="s">
        <v>234</v>
      </c>
      <c r="F3" s="106" t="s">
        <v>151</v>
      </c>
      <c r="G3" s="106" t="s">
        <v>152</v>
      </c>
      <c r="H3" s="106" t="s">
        <v>153</v>
      </c>
      <c r="I3" s="106" t="s">
        <v>154</v>
      </c>
      <c r="J3" s="106" t="s">
        <v>94</v>
      </c>
      <c r="K3" s="106" t="s">
        <v>155</v>
      </c>
      <c r="L3" s="106" t="s">
        <v>156</v>
      </c>
      <c r="M3" s="106" t="s">
        <v>157</v>
      </c>
      <c r="N3" s="106" t="s">
        <v>158</v>
      </c>
      <c r="O3" s="106" t="s">
        <v>159</v>
      </c>
      <c r="P3" s="106" t="s">
        <v>93</v>
      </c>
      <c r="Q3" s="106" t="s">
        <v>160</v>
      </c>
      <c r="R3" s="25"/>
    </row>
    <row r="4" spans="1:18" ht="20.100000000000001" customHeight="1" x14ac:dyDescent="0.25">
      <c r="A4" s="90" t="s">
        <v>7</v>
      </c>
      <c r="B4" s="90">
        <v>127586070</v>
      </c>
      <c r="C4" s="90">
        <v>-97425</v>
      </c>
      <c r="D4" s="90">
        <v>3418348.3259022748</v>
      </c>
      <c r="E4" s="90">
        <v>5948868.6740977252</v>
      </c>
      <c r="F4" s="90">
        <v>-427598</v>
      </c>
      <c r="G4" s="90">
        <v>-160039</v>
      </c>
      <c r="H4" s="90">
        <v>-11354</v>
      </c>
      <c r="I4" s="90">
        <v>-27936</v>
      </c>
      <c r="J4" s="90">
        <v>-420793</v>
      </c>
      <c r="K4" s="90">
        <v>-47839</v>
      </c>
      <c r="L4" s="90">
        <v>-104517</v>
      </c>
      <c r="M4" s="90">
        <v>-47290</v>
      </c>
      <c r="N4" s="90">
        <v>4701502.6740977252</v>
      </c>
      <c r="O4" s="134">
        <v>3.5914832008959216E-2</v>
      </c>
      <c r="P4" s="134">
        <v>3.7999999999999999E-2</v>
      </c>
      <c r="Q4" s="135">
        <v>2.085167991040783E-3</v>
      </c>
      <c r="R4" s="26"/>
    </row>
    <row r="5" spans="1:18" ht="15.6" customHeight="1" x14ac:dyDescent="0.25">
      <c r="A5" s="93" t="s">
        <v>0</v>
      </c>
      <c r="B5" s="93">
        <v>233316780</v>
      </c>
      <c r="C5" s="93">
        <v>-504477</v>
      </c>
      <c r="D5" s="93">
        <v>6484149.6503928266</v>
      </c>
      <c r="E5" s="93">
        <v>8903641.3496071734</v>
      </c>
      <c r="F5" s="93">
        <v>-341834</v>
      </c>
      <c r="G5" s="93">
        <v>-540429</v>
      </c>
      <c r="H5" s="93">
        <v>-38312</v>
      </c>
      <c r="I5" s="93">
        <v>-65625</v>
      </c>
      <c r="J5" s="93">
        <v>-464459</v>
      </c>
      <c r="K5" s="93">
        <v>11514</v>
      </c>
      <c r="L5" s="93">
        <v>-580121</v>
      </c>
      <c r="M5" s="93">
        <v>-123180</v>
      </c>
      <c r="N5" s="93">
        <v>6761195.3496071734</v>
      </c>
      <c r="O5" s="136">
        <v>2.8254473790654724E-2</v>
      </c>
      <c r="P5" s="136">
        <v>3.7999999999999999E-2</v>
      </c>
      <c r="Q5" s="137">
        <v>9.7455262093452746E-3</v>
      </c>
      <c r="R5" s="26"/>
    </row>
    <row r="6" spans="1:18" ht="15.6" customHeight="1" x14ac:dyDescent="0.25">
      <c r="A6" s="96" t="s">
        <v>1</v>
      </c>
      <c r="B6" s="96">
        <v>203526047</v>
      </c>
      <c r="C6" s="96">
        <v>416960</v>
      </c>
      <c r="D6" s="96">
        <v>7049298.9820565237</v>
      </c>
      <c r="E6" s="96">
        <v>7871336.0179434763</v>
      </c>
      <c r="F6" s="96">
        <v>-419446</v>
      </c>
      <c r="G6" s="96">
        <v>-102965</v>
      </c>
      <c r="H6" s="96">
        <v>-18461</v>
      </c>
      <c r="I6" s="96">
        <v>-871406</v>
      </c>
      <c r="J6" s="96">
        <v>111276</v>
      </c>
      <c r="K6" s="96">
        <v>335173</v>
      </c>
      <c r="L6" s="96">
        <v>427870</v>
      </c>
      <c r="M6" s="96">
        <v>-42063</v>
      </c>
      <c r="N6" s="96">
        <v>7291314.0179434763</v>
      </c>
      <c r="O6" s="138">
        <v>3.4557250720618944E-2</v>
      </c>
      <c r="P6" s="138">
        <v>3.7999999999999999E-2</v>
      </c>
      <c r="Q6" s="139">
        <v>3.4427492793810549E-3</v>
      </c>
      <c r="R6" s="26"/>
    </row>
    <row r="7" spans="1:18" ht="15.6" customHeight="1" x14ac:dyDescent="0.25">
      <c r="A7" s="93" t="s">
        <v>8</v>
      </c>
      <c r="B7" s="93">
        <v>200794538</v>
      </c>
      <c r="C7" s="93">
        <v>-39687</v>
      </c>
      <c r="D7" s="93">
        <v>4974611.1145653594</v>
      </c>
      <c r="E7" s="93">
        <v>8800811.8854346406</v>
      </c>
      <c r="F7" s="93">
        <v>210846</v>
      </c>
      <c r="G7" s="93">
        <v>513170</v>
      </c>
      <c r="H7" s="93">
        <v>87021</v>
      </c>
      <c r="I7" s="93">
        <v>-112029</v>
      </c>
      <c r="J7" s="93">
        <v>-167043</v>
      </c>
      <c r="K7" s="93">
        <v>370081</v>
      </c>
      <c r="L7" s="93">
        <v>-22406</v>
      </c>
      <c r="M7" s="93">
        <v>-29706</v>
      </c>
      <c r="N7" s="93">
        <v>9650745.8854346406</v>
      </c>
      <c r="O7" s="136">
        <v>4.6909887316287209E-2</v>
      </c>
      <c r="P7" s="136">
        <v>4.6283999999999999E-2</v>
      </c>
      <c r="Q7" s="137">
        <v>-6.2588731628721028E-4</v>
      </c>
      <c r="R7" s="26"/>
    </row>
    <row r="8" spans="1:18" ht="15.6" customHeight="1" x14ac:dyDescent="0.25">
      <c r="A8" s="96" t="s">
        <v>9</v>
      </c>
      <c r="B8" s="96">
        <v>258527220</v>
      </c>
      <c r="C8" s="96">
        <v>155831</v>
      </c>
      <c r="D8" s="96">
        <v>7197930.4214791218</v>
      </c>
      <c r="E8" s="96">
        <v>12251552.578520879</v>
      </c>
      <c r="F8" s="96">
        <v>-914855</v>
      </c>
      <c r="G8" s="96">
        <v>-1365106</v>
      </c>
      <c r="H8" s="96">
        <v>-40793</v>
      </c>
      <c r="I8" s="96">
        <v>-374853</v>
      </c>
      <c r="J8" s="96">
        <v>2045</v>
      </c>
      <c r="K8" s="96">
        <v>617430</v>
      </c>
      <c r="L8" s="96">
        <v>-1159336</v>
      </c>
      <c r="M8" s="96">
        <v>17717</v>
      </c>
      <c r="N8" s="96">
        <v>9033801.5785208791</v>
      </c>
      <c r="O8" s="138">
        <v>3.397686261809129E-2</v>
      </c>
      <c r="P8" s="138">
        <v>3.7999999999999999E-2</v>
      </c>
      <c r="Q8" s="139">
        <v>4.0231373819087091E-3</v>
      </c>
      <c r="R8" s="26"/>
    </row>
    <row r="9" spans="1:18" ht="15.6" customHeight="1" x14ac:dyDescent="0.25">
      <c r="A9" s="93" t="s">
        <v>10</v>
      </c>
      <c r="B9" s="93">
        <v>232864570</v>
      </c>
      <c r="C9" s="93">
        <v>-217126</v>
      </c>
      <c r="D9" s="93">
        <v>6558290.9205515143</v>
      </c>
      <c r="E9" s="93">
        <v>10394416.079448486</v>
      </c>
      <c r="F9" s="93">
        <v>-551373</v>
      </c>
      <c r="G9" s="93">
        <v>417562</v>
      </c>
      <c r="H9" s="93">
        <v>119905</v>
      </c>
      <c r="I9" s="93">
        <v>-431060</v>
      </c>
      <c r="J9" s="93">
        <v>95084</v>
      </c>
      <c r="K9" s="93">
        <v>-84042</v>
      </c>
      <c r="L9" s="93">
        <v>-37804</v>
      </c>
      <c r="M9" s="93">
        <v>88028</v>
      </c>
      <c r="N9" s="93">
        <v>10010716.079448486</v>
      </c>
      <c r="O9" s="136">
        <v>4.184981636319627E-2</v>
      </c>
      <c r="P9" s="136">
        <v>4.3067000000000001E-2</v>
      </c>
      <c r="Q9" s="137">
        <v>1.2171836368037314E-3</v>
      </c>
      <c r="R9" s="26"/>
    </row>
    <row r="10" spans="1:18" ht="15.6" customHeight="1" x14ac:dyDescent="0.25">
      <c r="A10" s="96" t="s">
        <v>2</v>
      </c>
      <c r="B10" s="96">
        <v>235865075</v>
      </c>
      <c r="C10" s="96">
        <v>121137</v>
      </c>
      <c r="D10" s="96">
        <v>6268979.1755918721</v>
      </c>
      <c r="E10" s="96">
        <v>11854249.824408129</v>
      </c>
      <c r="F10" s="96">
        <v>-1217738</v>
      </c>
      <c r="G10" s="96">
        <v>-556004</v>
      </c>
      <c r="H10" s="96">
        <v>143106</v>
      </c>
      <c r="I10" s="96">
        <v>-601626</v>
      </c>
      <c r="J10" s="96">
        <v>26295</v>
      </c>
      <c r="K10" s="96">
        <v>445016</v>
      </c>
      <c r="L10" s="96">
        <v>-1165436</v>
      </c>
      <c r="M10" s="96">
        <v>-231211</v>
      </c>
      <c r="N10" s="96">
        <v>8696651.8244081289</v>
      </c>
      <c r="O10" s="138">
        <v>3.589872226145447E-2</v>
      </c>
      <c r="P10" s="138">
        <v>3.7999999999999999E-2</v>
      </c>
      <c r="Q10" s="139">
        <v>2.1012777385455289E-3</v>
      </c>
      <c r="R10" s="26"/>
    </row>
    <row r="11" spans="1:18" ht="15.6" customHeight="1" x14ac:dyDescent="0.25">
      <c r="A11" s="93" t="s">
        <v>3</v>
      </c>
      <c r="B11" s="93">
        <v>135286078</v>
      </c>
      <c r="C11" s="93">
        <v>165590</v>
      </c>
      <c r="D11" s="93">
        <v>3493012.8161630728</v>
      </c>
      <c r="E11" s="93">
        <v>6477700.1838369276</v>
      </c>
      <c r="F11" s="93">
        <v>-191276</v>
      </c>
      <c r="G11" s="93">
        <v>-361579</v>
      </c>
      <c r="H11" s="93">
        <v>38358</v>
      </c>
      <c r="I11" s="93">
        <v>422645</v>
      </c>
      <c r="J11" s="93">
        <v>-3219</v>
      </c>
      <c r="K11" s="93">
        <v>-419053</v>
      </c>
      <c r="L11" s="93">
        <v>-19580</v>
      </c>
      <c r="M11" s="93">
        <v>-162900</v>
      </c>
      <c r="N11" s="93">
        <v>5781096.1838369276</v>
      </c>
      <c r="O11" s="136">
        <v>4.1607178841814495E-2</v>
      </c>
      <c r="P11" s="136">
        <v>3.7999999999999999E-2</v>
      </c>
      <c r="Q11" s="137">
        <v>-3.6071788418144957E-3</v>
      </c>
      <c r="R11" s="26"/>
    </row>
    <row r="12" spans="1:18" ht="15.6" customHeight="1" x14ac:dyDescent="0.25">
      <c r="A12" s="96" t="s">
        <v>11</v>
      </c>
      <c r="B12" s="96">
        <v>218870068</v>
      </c>
      <c r="C12" s="96">
        <v>-138809</v>
      </c>
      <c r="D12" s="96">
        <v>6253625.0222956659</v>
      </c>
      <c r="E12" s="96">
        <v>10135707.977704335</v>
      </c>
      <c r="F12" s="96">
        <v>-1149661</v>
      </c>
      <c r="G12" s="96">
        <v>-164052</v>
      </c>
      <c r="H12" s="96">
        <v>-119947</v>
      </c>
      <c r="I12" s="96">
        <v>-449213</v>
      </c>
      <c r="J12" s="96">
        <v>-82739</v>
      </c>
      <c r="K12" s="96">
        <v>65992</v>
      </c>
      <c r="L12" s="96">
        <v>-227564</v>
      </c>
      <c r="M12" s="96">
        <v>-46372</v>
      </c>
      <c r="N12" s="96">
        <v>7962151.977704335</v>
      </c>
      <c r="O12" s="138">
        <v>3.5389719679635445E-2</v>
      </c>
      <c r="P12" s="138">
        <v>3.7999999999999999E-2</v>
      </c>
      <c r="Q12" s="139">
        <v>2.6102803203645539E-3</v>
      </c>
      <c r="R12" s="26"/>
    </row>
    <row r="13" spans="1:18" ht="15.6" customHeight="1" x14ac:dyDescent="0.25">
      <c r="A13" s="93" t="s">
        <v>12</v>
      </c>
      <c r="B13" s="93">
        <v>350646429</v>
      </c>
      <c r="C13" s="93">
        <v>720782</v>
      </c>
      <c r="D13" s="93">
        <v>9382286.0071376152</v>
      </c>
      <c r="E13" s="93">
        <v>16687770.992862385</v>
      </c>
      <c r="F13" s="93">
        <v>1026442</v>
      </c>
      <c r="G13" s="93">
        <v>-319461</v>
      </c>
      <c r="H13" s="93">
        <v>64225</v>
      </c>
      <c r="I13" s="93">
        <v>-936728</v>
      </c>
      <c r="J13" s="93">
        <v>492869</v>
      </c>
      <c r="K13" s="93">
        <v>-100841</v>
      </c>
      <c r="L13" s="93">
        <v>-295455</v>
      </c>
      <c r="M13" s="93">
        <v>-35133</v>
      </c>
      <c r="N13" s="93">
        <v>16583688.992862385</v>
      </c>
      <c r="O13" s="136">
        <v>4.5970095954241258E-2</v>
      </c>
      <c r="P13" s="136">
        <v>4.1422E-2</v>
      </c>
      <c r="Q13" s="137">
        <v>-4.5480959542412575E-3</v>
      </c>
      <c r="R13" s="26"/>
    </row>
    <row r="14" spans="1:18" ht="15.6" customHeight="1" x14ac:dyDescent="0.25">
      <c r="A14" s="96" t="s">
        <v>13</v>
      </c>
      <c r="B14" s="96">
        <v>435020822</v>
      </c>
      <c r="C14" s="96">
        <v>212782</v>
      </c>
      <c r="D14" s="96">
        <v>11562783.080677753</v>
      </c>
      <c r="E14" s="96">
        <v>19989952.919322245</v>
      </c>
      <c r="F14" s="96">
        <v>578585</v>
      </c>
      <c r="G14" s="96">
        <v>1742586</v>
      </c>
      <c r="H14" s="96">
        <v>-51823</v>
      </c>
      <c r="I14" s="96">
        <v>2031340</v>
      </c>
      <c r="J14" s="96">
        <v>626972</v>
      </c>
      <c r="K14" s="96">
        <v>-3675141</v>
      </c>
      <c r="L14" s="96">
        <v>1525919</v>
      </c>
      <c r="M14" s="96">
        <v>17858</v>
      </c>
      <c r="N14" s="96">
        <v>22786248.919322245</v>
      </c>
      <c r="O14" s="138">
        <v>5.0999178995616512E-2</v>
      </c>
      <c r="P14" s="138">
        <v>4.8371999999999998E-2</v>
      </c>
      <c r="Q14" s="139">
        <v>-2.6271789956165137E-3</v>
      </c>
      <c r="R14" s="26"/>
    </row>
    <row r="15" spans="1:18" ht="15.6" customHeight="1" x14ac:dyDescent="0.25">
      <c r="A15" s="93" t="s">
        <v>14</v>
      </c>
      <c r="B15" s="93">
        <v>285593784</v>
      </c>
      <c r="C15" s="93">
        <v>263904</v>
      </c>
      <c r="D15" s="93">
        <v>7201148.5859530987</v>
      </c>
      <c r="E15" s="93">
        <v>12278545.414046902</v>
      </c>
      <c r="F15" s="93">
        <v>1935219</v>
      </c>
      <c r="G15" s="93">
        <v>-456967</v>
      </c>
      <c r="H15" s="93">
        <v>-108991</v>
      </c>
      <c r="I15" s="93">
        <v>-831272</v>
      </c>
      <c r="J15" s="93">
        <v>-153988</v>
      </c>
      <c r="K15" s="93">
        <v>322030</v>
      </c>
      <c r="L15" s="93">
        <v>688977</v>
      </c>
      <c r="M15" s="93">
        <v>-14885</v>
      </c>
      <c r="N15" s="93">
        <v>13658668.414046902</v>
      </c>
      <c r="O15" s="136">
        <v>4.6607256662744796E-2</v>
      </c>
      <c r="P15" s="136">
        <v>4.4763999999999998E-2</v>
      </c>
      <c r="Q15" s="137">
        <v>-1.843256662744798E-3</v>
      </c>
      <c r="R15" s="26"/>
    </row>
    <row r="16" spans="1:18" ht="15.6" customHeight="1" x14ac:dyDescent="0.25">
      <c r="A16" s="96" t="s">
        <v>15</v>
      </c>
      <c r="B16" s="96">
        <v>258924601</v>
      </c>
      <c r="C16" s="96">
        <v>119704</v>
      </c>
      <c r="D16" s="96">
        <v>7282151.8468932183</v>
      </c>
      <c r="E16" s="96">
        <v>11354097.153106783</v>
      </c>
      <c r="F16" s="96">
        <v>310134</v>
      </c>
      <c r="G16" s="96">
        <v>-893302</v>
      </c>
      <c r="H16" s="96">
        <v>20806</v>
      </c>
      <c r="I16" s="96">
        <v>-695767</v>
      </c>
      <c r="J16" s="96">
        <v>45141</v>
      </c>
      <c r="K16" s="96">
        <v>481107</v>
      </c>
      <c r="L16" s="96">
        <v>-167948</v>
      </c>
      <c r="M16" s="96">
        <v>57543</v>
      </c>
      <c r="N16" s="96">
        <v>10511811.153106783</v>
      </c>
      <c r="O16" s="138">
        <v>3.9469646679337805E-2</v>
      </c>
      <c r="P16" s="138">
        <v>3.8302999999999997E-2</v>
      </c>
      <c r="Q16" s="139">
        <v>-1.1666466793378086E-3</v>
      </c>
      <c r="R16" s="26"/>
    </row>
    <row r="17" spans="1:18" ht="15.6" customHeight="1" x14ac:dyDescent="0.25">
      <c r="A17" s="93" t="s">
        <v>16</v>
      </c>
      <c r="B17" s="93">
        <v>209781342</v>
      </c>
      <c r="C17" s="93">
        <v>-250987</v>
      </c>
      <c r="D17" s="93">
        <v>6700607.5505200028</v>
      </c>
      <c r="E17" s="93">
        <v>9898608.4494799972</v>
      </c>
      <c r="F17" s="93">
        <v>-2346388</v>
      </c>
      <c r="G17" s="93">
        <v>-583463</v>
      </c>
      <c r="H17" s="93">
        <v>42782</v>
      </c>
      <c r="I17" s="93">
        <v>-126207</v>
      </c>
      <c r="J17" s="93">
        <v>29207</v>
      </c>
      <c r="K17" s="93">
        <v>327562</v>
      </c>
      <c r="L17" s="93">
        <v>-885928</v>
      </c>
      <c r="M17" s="93">
        <v>130576</v>
      </c>
      <c r="N17" s="93">
        <v>6486749.4494799972</v>
      </c>
      <c r="O17" s="136">
        <v>2.9999170206553741E-2</v>
      </c>
      <c r="P17" s="136">
        <v>3.7999999999999999E-2</v>
      </c>
      <c r="Q17" s="137">
        <v>8.0008297934462576E-3</v>
      </c>
      <c r="R17" s="26"/>
    </row>
    <row r="18" spans="1:18" ht="15.6" customHeight="1" x14ac:dyDescent="0.25">
      <c r="A18" s="96" t="s">
        <v>4</v>
      </c>
      <c r="B18" s="96">
        <v>485566833</v>
      </c>
      <c r="C18" s="96">
        <v>145173</v>
      </c>
      <c r="D18" s="96">
        <v>11692139.955786832</v>
      </c>
      <c r="E18" s="96">
        <v>20823530.044213168</v>
      </c>
      <c r="F18" s="96">
        <v>3478130</v>
      </c>
      <c r="G18" s="96">
        <v>-180361</v>
      </c>
      <c r="H18" s="96">
        <v>-212173</v>
      </c>
      <c r="I18" s="96">
        <v>-154226</v>
      </c>
      <c r="J18" s="96">
        <v>-162084</v>
      </c>
      <c r="K18" s="96">
        <v>498475</v>
      </c>
      <c r="L18" s="96">
        <v>150840</v>
      </c>
      <c r="M18" s="96">
        <v>-60004</v>
      </c>
      <c r="N18" s="96">
        <v>24182127.044213168</v>
      </c>
      <c r="O18" s="138">
        <v>4.8616657582831374E-2</v>
      </c>
      <c r="P18" s="138">
        <v>4.8099999999999997E-2</v>
      </c>
      <c r="Q18" s="139">
        <v>-5.1665758283137714E-4</v>
      </c>
      <c r="R18" s="26"/>
    </row>
    <row r="19" spans="1:18" ht="15.6" customHeight="1" x14ac:dyDescent="0.25">
      <c r="A19" s="93" t="s">
        <v>17</v>
      </c>
      <c r="B19" s="93">
        <v>123491615</v>
      </c>
      <c r="C19" s="93">
        <v>177300</v>
      </c>
      <c r="D19" s="93">
        <v>3232505.595989882</v>
      </c>
      <c r="E19" s="93">
        <v>5062894.404010118</v>
      </c>
      <c r="F19" s="93">
        <v>1187809</v>
      </c>
      <c r="G19" s="93">
        <v>236222</v>
      </c>
      <c r="H19" s="93">
        <v>88420</v>
      </c>
      <c r="I19" s="93">
        <v>-607830</v>
      </c>
      <c r="J19" s="93">
        <v>3234</v>
      </c>
      <c r="K19" s="93">
        <v>198425</v>
      </c>
      <c r="L19" s="93">
        <v>357354</v>
      </c>
      <c r="M19" s="93">
        <v>-3716</v>
      </c>
      <c r="N19" s="93">
        <v>6522812.404010118</v>
      </c>
      <c r="O19" s="136">
        <v>5.1400625567277855E-2</v>
      </c>
      <c r="P19" s="136">
        <v>4.9194000000000002E-2</v>
      </c>
      <c r="Q19" s="137">
        <v>-2.2066255672778534E-3</v>
      </c>
      <c r="R19" s="26"/>
    </row>
    <row r="20" spans="1:18" ht="15.6" customHeight="1" x14ac:dyDescent="0.25">
      <c r="A20" s="96" t="s">
        <v>18</v>
      </c>
      <c r="B20" s="96">
        <v>348863985</v>
      </c>
      <c r="C20" s="96">
        <v>-28798</v>
      </c>
      <c r="D20" s="96">
        <v>8854235.8839155901</v>
      </c>
      <c r="E20" s="96">
        <v>14927814.11608441</v>
      </c>
      <c r="F20" s="96">
        <v>1814157</v>
      </c>
      <c r="G20" s="96">
        <v>-766382</v>
      </c>
      <c r="H20" s="96">
        <v>85983</v>
      </c>
      <c r="I20" s="96">
        <v>-995509</v>
      </c>
      <c r="J20" s="96">
        <v>547394</v>
      </c>
      <c r="K20" s="96">
        <v>612315</v>
      </c>
      <c r="L20" s="96">
        <v>-6909</v>
      </c>
      <c r="M20" s="96">
        <v>93008</v>
      </c>
      <c r="N20" s="96">
        <v>16311871.11608441</v>
      </c>
      <c r="O20" s="138">
        <v>4.5603448333942649E-2</v>
      </c>
      <c r="P20" s="138">
        <v>4.5319999999999999E-2</v>
      </c>
      <c r="Q20" s="139">
        <v>-2.8344833394264995E-4</v>
      </c>
      <c r="R20" s="26"/>
    </row>
    <row r="21" spans="1:18" ht="15.6" customHeight="1" x14ac:dyDescent="0.25">
      <c r="A21" s="93" t="s">
        <v>5</v>
      </c>
      <c r="B21" s="93">
        <v>144043656</v>
      </c>
      <c r="C21" s="93">
        <v>50172</v>
      </c>
      <c r="D21" s="93">
        <v>3374584.3635164369</v>
      </c>
      <c r="E21" s="93">
        <v>5930022.6364835631</v>
      </c>
      <c r="F21" s="93">
        <v>1195987</v>
      </c>
      <c r="G21" s="93">
        <v>720191</v>
      </c>
      <c r="H21" s="93">
        <v>-63741</v>
      </c>
      <c r="I21" s="93">
        <v>-133352</v>
      </c>
      <c r="J21" s="93">
        <v>-95718</v>
      </c>
      <c r="K21" s="93">
        <v>-590844</v>
      </c>
      <c r="L21" s="93">
        <v>620469</v>
      </c>
      <c r="M21" s="93">
        <v>-125859</v>
      </c>
      <c r="N21" s="93">
        <v>7457155.6364835631</v>
      </c>
      <c r="O21" s="136">
        <v>5.0567816639276821E-2</v>
      </c>
      <c r="P21" s="136">
        <v>4.7912999999999997E-2</v>
      </c>
      <c r="Q21" s="137">
        <v>-2.6548166392768233E-3</v>
      </c>
      <c r="R21" s="26"/>
    </row>
    <row r="22" spans="1:18" ht="15.6" customHeight="1" x14ac:dyDescent="0.25">
      <c r="A22" s="96" t="s">
        <v>6</v>
      </c>
      <c r="B22" s="96">
        <v>178732665</v>
      </c>
      <c r="C22" s="96">
        <v>52664</v>
      </c>
      <c r="D22" s="96">
        <v>4653726.0897889463</v>
      </c>
      <c r="E22" s="96">
        <v>7868009.9102110537</v>
      </c>
      <c r="F22" s="96">
        <v>647654</v>
      </c>
      <c r="G22" s="96">
        <v>115823</v>
      </c>
      <c r="H22" s="96">
        <v>-104530</v>
      </c>
      <c r="I22" s="96">
        <v>-252059</v>
      </c>
      <c r="J22" s="96">
        <v>-255367</v>
      </c>
      <c r="K22" s="96">
        <v>312633</v>
      </c>
      <c r="L22" s="96">
        <v>379440</v>
      </c>
      <c r="M22" s="96">
        <v>-27067</v>
      </c>
      <c r="N22" s="96">
        <v>8684536.9102110527</v>
      </c>
      <c r="O22" s="138">
        <v>4.7342900376150451E-2</v>
      </c>
      <c r="P22" s="138">
        <v>4.7843999999999998E-2</v>
      </c>
      <c r="Q22" s="139">
        <v>5.0109962384954632E-4</v>
      </c>
      <c r="R22" s="26"/>
    </row>
    <row r="23" spans="1:18" ht="15.6" customHeight="1" x14ac:dyDescent="0.25">
      <c r="A23" s="93" t="s">
        <v>19</v>
      </c>
      <c r="B23" s="93">
        <v>126019401</v>
      </c>
      <c r="C23" s="93">
        <v>26147</v>
      </c>
      <c r="D23" s="93">
        <v>4251618.5246428922</v>
      </c>
      <c r="E23" s="93">
        <v>6649721.4753571078</v>
      </c>
      <c r="F23" s="93">
        <v>-2466176</v>
      </c>
      <c r="G23" s="93">
        <v>-158042</v>
      </c>
      <c r="H23" s="93">
        <v>28626</v>
      </c>
      <c r="I23" s="93">
        <v>-57452</v>
      </c>
      <c r="J23" s="93">
        <v>-15244</v>
      </c>
      <c r="K23" s="93">
        <v>-670</v>
      </c>
      <c r="L23" s="93">
        <v>-352067</v>
      </c>
      <c r="M23" s="93">
        <v>-1100</v>
      </c>
      <c r="N23" s="93">
        <v>3627596.4753571078</v>
      </c>
      <c r="O23" s="136">
        <v>2.7840946753596722E-2</v>
      </c>
      <c r="P23" s="136">
        <v>3.7999999999999999E-2</v>
      </c>
      <c r="Q23" s="137">
        <v>1.0159053246403277E-2</v>
      </c>
      <c r="R23" s="26"/>
    </row>
    <row r="24" spans="1:18" ht="15.6" customHeight="1" x14ac:dyDescent="0.25">
      <c r="A24" s="96" t="s">
        <v>20</v>
      </c>
      <c r="B24" s="96">
        <v>304044983</v>
      </c>
      <c r="C24" s="96">
        <v>-716487</v>
      </c>
      <c r="D24" s="96">
        <v>8586019.3252127226</v>
      </c>
      <c r="E24" s="96">
        <v>12226825.674787277</v>
      </c>
      <c r="F24" s="96">
        <v>-129462</v>
      </c>
      <c r="G24" s="96">
        <v>1801972</v>
      </c>
      <c r="H24" s="96">
        <v>42722</v>
      </c>
      <c r="I24" s="96">
        <v>355242</v>
      </c>
      <c r="J24" s="96">
        <v>360417</v>
      </c>
      <c r="K24" s="96">
        <v>454413</v>
      </c>
      <c r="L24" s="96">
        <v>254238</v>
      </c>
      <c r="M24" s="96">
        <v>151231</v>
      </c>
      <c r="N24" s="96">
        <v>15517598.674787277</v>
      </c>
      <c r="O24" s="138">
        <v>4.9749524027787227E-2</v>
      </c>
      <c r="P24" s="138">
        <v>5.5808999999999997E-2</v>
      </c>
      <c r="Q24" s="139">
        <v>6.0594759722127703E-3</v>
      </c>
      <c r="R24" s="26"/>
    </row>
    <row r="25" spans="1:18" ht="15.6" customHeight="1" thickBot="1" x14ac:dyDescent="0.3">
      <c r="A25" s="99" t="s">
        <v>21</v>
      </c>
      <c r="B25" s="99">
        <v>623157502</v>
      </c>
      <c r="C25" s="99">
        <v>-634352</v>
      </c>
      <c r="D25" s="99">
        <v>18387387.76096677</v>
      </c>
      <c r="E25" s="99">
        <v>27120060.23903323</v>
      </c>
      <c r="F25" s="99">
        <v>-2229158</v>
      </c>
      <c r="G25" s="99">
        <v>1060624</v>
      </c>
      <c r="H25" s="99">
        <v>8169</v>
      </c>
      <c r="I25" s="99">
        <v>4914921</v>
      </c>
      <c r="J25" s="99">
        <v>-519282</v>
      </c>
      <c r="K25" s="99">
        <v>-133738</v>
      </c>
      <c r="L25" s="99">
        <v>619961</v>
      </c>
      <c r="M25" s="99">
        <v>394523</v>
      </c>
      <c r="N25" s="99">
        <v>31236080.23903323</v>
      </c>
      <c r="O25" s="140">
        <v>4.8737036448420826E-2</v>
      </c>
      <c r="P25" s="140">
        <v>5.3011000000000003E-2</v>
      </c>
      <c r="Q25" s="141">
        <v>4.2739635515791768E-3</v>
      </c>
      <c r="R25" s="26"/>
    </row>
    <row r="26" spans="1:18" ht="20.100000000000001" customHeight="1" thickBot="1" x14ac:dyDescent="0.35">
      <c r="A26" s="102" t="s">
        <v>22</v>
      </c>
      <c r="B26" s="142">
        <v>5720524064</v>
      </c>
      <c r="C26" s="102">
        <v>-2</v>
      </c>
      <c r="D26" s="102">
        <v>156859440.99999997</v>
      </c>
      <c r="E26" s="102">
        <v>253456138</v>
      </c>
      <c r="F26" s="102">
        <v>-2</v>
      </c>
      <c r="G26" s="102">
        <v>-2</v>
      </c>
      <c r="H26" s="102">
        <v>-2</v>
      </c>
      <c r="I26" s="102">
        <v>-2</v>
      </c>
      <c r="J26" s="102">
        <v>-2</v>
      </c>
      <c r="K26" s="102">
        <v>-2</v>
      </c>
      <c r="L26" s="102">
        <v>-3</v>
      </c>
      <c r="M26" s="102">
        <v>-2</v>
      </c>
      <c r="N26" s="102">
        <v>253456121</v>
      </c>
      <c r="O26" s="143">
        <v>4.3123971895083602E-2</v>
      </c>
      <c r="P26" s="143">
        <v>4.452560478083889E-2</v>
      </c>
      <c r="Q26" s="143">
        <v>1.4016328857552884E-3</v>
      </c>
      <c r="R26" s="26"/>
    </row>
    <row r="27" spans="1:18" x14ac:dyDescent="0.25">
      <c r="B27" s="12"/>
      <c r="C27" s="12"/>
      <c r="D27" s="12"/>
      <c r="E27" s="27"/>
      <c r="F27" s="12"/>
      <c r="G27" s="12"/>
      <c r="H27" s="12"/>
      <c r="I27" s="12"/>
      <c r="J27" s="12"/>
      <c r="K27" s="13"/>
      <c r="L27" s="12"/>
      <c r="M27" s="12"/>
      <c r="N27" s="12"/>
      <c r="O27" s="12"/>
      <c r="P27" s="14"/>
      <c r="Q27" s="14"/>
    </row>
    <row r="28" spans="1:18" x14ac:dyDescent="0.25">
      <c r="A28" s="12"/>
      <c r="B28" s="29"/>
      <c r="C28" s="12"/>
      <c r="D28" s="12"/>
      <c r="E28" s="28"/>
      <c r="F28" s="13"/>
      <c r="G28" s="13"/>
      <c r="H28" s="13"/>
      <c r="I28" s="12"/>
      <c r="J28" s="13"/>
      <c r="K28" s="13"/>
      <c r="L28" s="13"/>
      <c r="M28" s="13"/>
      <c r="N28" s="12"/>
      <c r="O28" s="12"/>
      <c r="P28" s="14"/>
      <c r="Q28" s="14"/>
    </row>
    <row r="29" spans="1:18" x14ac:dyDescent="0.25">
      <c r="A29" s="12"/>
      <c r="B29" s="12"/>
      <c r="C29" s="12"/>
      <c r="D29" s="12"/>
      <c r="E29" s="12"/>
      <c r="F29" s="13"/>
      <c r="G29" s="13"/>
      <c r="H29" s="13"/>
      <c r="I29" s="12"/>
      <c r="J29" s="13"/>
      <c r="K29" s="13"/>
      <c r="L29" s="13"/>
      <c r="M29" s="13"/>
      <c r="N29" s="12"/>
      <c r="O29" s="12"/>
      <c r="P29" s="14"/>
      <c r="Q29" s="14"/>
    </row>
    <row r="30" spans="1:18" x14ac:dyDescent="0.25">
      <c r="A30" s="12"/>
      <c r="B30" s="13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12"/>
      <c r="P30" s="14"/>
      <c r="Q30" s="14"/>
    </row>
    <row r="31" spans="1:18" x14ac:dyDescent="0.25">
      <c r="A31" s="12"/>
      <c r="B31" s="12"/>
      <c r="C31" s="12"/>
      <c r="D31" s="12"/>
      <c r="E31" s="12"/>
      <c r="F31" s="13"/>
      <c r="G31" s="13"/>
      <c r="H31" s="13"/>
      <c r="I31" s="12"/>
      <c r="J31" s="13"/>
      <c r="K31" s="13"/>
      <c r="L31" s="13"/>
      <c r="M31" s="13"/>
      <c r="N31" s="12"/>
      <c r="O31" s="12"/>
      <c r="P31" s="14"/>
      <c r="Q31" s="14"/>
    </row>
    <row r="32" spans="1:18" x14ac:dyDescent="0.25">
      <c r="A32" s="12"/>
      <c r="B32" s="12"/>
      <c r="C32" s="12"/>
      <c r="D32" s="12"/>
      <c r="E32" s="12"/>
      <c r="F32" s="13"/>
      <c r="G32" s="13"/>
      <c r="H32" s="13"/>
      <c r="I32" s="12"/>
      <c r="J32" s="13"/>
      <c r="K32" s="13"/>
      <c r="L32" s="13"/>
      <c r="M32" s="13"/>
      <c r="N32" s="12"/>
      <c r="O32" s="12"/>
      <c r="P32" s="14"/>
      <c r="Q32" s="14"/>
    </row>
    <row r="33" spans="1:17" x14ac:dyDescent="0.25">
      <c r="A33" s="12"/>
      <c r="B33" s="12"/>
      <c r="C33" s="12"/>
      <c r="D33" s="12"/>
      <c r="E33" s="12"/>
      <c r="F33" s="13"/>
      <c r="G33" s="13"/>
      <c r="H33" s="13"/>
      <c r="I33" s="12"/>
      <c r="J33" s="13"/>
      <c r="K33" s="13"/>
      <c r="L33" s="13"/>
      <c r="M33" s="13"/>
      <c r="N33" s="12"/>
      <c r="O33" s="12"/>
      <c r="P33" s="14"/>
      <c r="Q33" s="14"/>
    </row>
    <row r="34" spans="1:17" x14ac:dyDescent="0.25">
      <c r="A34" s="12"/>
      <c r="B34" s="12"/>
      <c r="C34" s="12"/>
      <c r="D34" s="12"/>
      <c r="E34" s="12"/>
      <c r="F34" s="13"/>
      <c r="G34" s="13"/>
      <c r="H34" s="13"/>
      <c r="I34" s="12"/>
      <c r="J34" s="13"/>
      <c r="K34" s="13"/>
      <c r="L34" s="13"/>
      <c r="M34" s="13"/>
      <c r="N34" s="12"/>
      <c r="O34" s="12"/>
      <c r="P34" s="14"/>
      <c r="Q34" s="14"/>
    </row>
    <row r="35" spans="1:17" x14ac:dyDescent="0.25">
      <c r="A35" s="12"/>
      <c r="B35" s="12"/>
      <c r="C35" s="12"/>
      <c r="D35" s="12"/>
      <c r="E35" s="12"/>
      <c r="F35" s="13"/>
      <c r="G35" s="13"/>
      <c r="H35" s="13"/>
      <c r="I35" s="12"/>
      <c r="J35" s="13"/>
      <c r="K35" s="13"/>
      <c r="L35" s="13"/>
      <c r="M35" s="13"/>
      <c r="N35" s="12"/>
      <c r="O35" s="12"/>
      <c r="P35" s="14"/>
      <c r="Q35" s="14"/>
    </row>
    <row r="36" spans="1:17" x14ac:dyDescent="0.25">
      <c r="A36" s="12"/>
      <c r="B36" s="12"/>
      <c r="C36" s="12"/>
      <c r="D36" s="12"/>
      <c r="E36" s="12"/>
      <c r="F36" s="13"/>
      <c r="G36" s="13"/>
      <c r="H36" s="13"/>
      <c r="I36" s="12"/>
      <c r="J36" s="13"/>
      <c r="K36" s="13"/>
      <c r="L36" s="13"/>
      <c r="M36" s="13"/>
      <c r="N36" s="12"/>
      <c r="O36" s="12"/>
      <c r="P36" s="14"/>
      <c r="Q36" s="14"/>
    </row>
    <row r="37" spans="1:17" x14ac:dyDescent="0.25">
      <c r="A37" s="12"/>
      <c r="B37" s="12"/>
      <c r="C37" s="12"/>
      <c r="D37" s="12"/>
      <c r="E37" s="12"/>
      <c r="F37" s="13"/>
      <c r="G37" s="13"/>
      <c r="H37" s="13"/>
      <c r="I37" s="12"/>
      <c r="J37" s="13"/>
      <c r="K37" s="13"/>
      <c r="L37" s="13"/>
      <c r="M37" s="13"/>
      <c r="N37" s="12"/>
      <c r="O37" s="12"/>
      <c r="P37" s="14"/>
      <c r="Q37" s="14"/>
    </row>
    <row r="38" spans="1:17" x14ac:dyDescent="0.25">
      <c r="A38" s="12"/>
      <c r="B38" s="12"/>
      <c r="C38" s="12"/>
      <c r="D38" s="12"/>
      <c r="E38" s="12"/>
      <c r="F38" s="13"/>
      <c r="G38" s="13"/>
      <c r="H38" s="13"/>
      <c r="I38" s="12"/>
      <c r="J38" s="13"/>
      <c r="K38" s="13"/>
      <c r="L38" s="13"/>
      <c r="M38" s="13"/>
      <c r="N38" s="12"/>
      <c r="O38" s="12"/>
      <c r="P38" s="14"/>
      <c r="Q38" s="14"/>
    </row>
    <row r="39" spans="1:17" x14ac:dyDescent="0.25">
      <c r="A39" s="12"/>
      <c r="B39" s="12"/>
      <c r="C39" s="12"/>
      <c r="D39" s="12"/>
      <c r="E39" s="12"/>
      <c r="F39" s="13"/>
      <c r="G39" s="13"/>
      <c r="H39" s="13"/>
      <c r="I39" s="12"/>
      <c r="J39" s="13"/>
      <c r="K39" s="13"/>
      <c r="L39" s="13"/>
      <c r="M39" s="13"/>
      <c r="N39" s="12"/>
      <c r="O39" s="12"/>
      <c r="P39" s="14"/>
      <c r="Q39" s="14"/>
    </row>
    <row r="40" spans="1:17" x14ac:dyDescent="0.25">
      <c r="A40" s="12"/>
      <c r="B40" s="12"/>
      <c r="C40" s="12"/>
      <c r="D40" s="12"/>
      <c r="E40" s="12"/>
      <c r="F40" s="13"/>
      <c r="G40" s="13"/>
      <c r="H40" s="13"/>
      <c r="I40" s="12"/>
      <c r="J40" s="13"/>
      <c r="K40" s="13"/>
      <c r="L40" s="13"/>
      <c r="M40" s="13"/>
      <c r="N40" s="12"/>
      <c r="O40" s="12"/>
      <c r="P40" s="14"/>
      <c r="Q40" s="14"/>
    </row>
    <row r="41" spans="1:17" x14ac:dyDescent="0.25">
      <c r="A41" s="12"/>
      <c r="B41" s="12"/>
      <c r="C41" s="12"/>
      <c r="D41" s="12"/>
      <c r="E41" s="12"/>
      <c r="F41" s="13"/>
      <c r="G41" s="13"/>
      <c r="H41" s="13"/>
      <c r="I41" s="12"/>
      <c r="J41" s="13"/>
      <c r="K41" s="13"/>
      <c r="L41" s="13"/>
      <c r="M41" s="13"/>
      <c r="N41" s="12"/>
      <c r="O41" s="12"/>
      <c r="P41" s="14"/>
      <c r="Q41" s="14"/>
    </row>
    <row r="42" spans="1:17" x14ac:dyDescent="0.25">
      <c r="A42" s="12"/>
      <c r="B42" s="12"/>
      <c r="C42" s="12"/>
      <c r="D42" s="12"/>
      <c r="E42" s="12"/>
      <c r="F42" s="13"/>
      <c r="G42" s="13"/>
      <c r="H42" s="13"/>
      <c r="I42" s="12"/>
      <c r="J42" s="13"/>
      <c r="K42" s="13"/>
      <c r="L42" s="13"/>
      <c r="M42" s="13"/>
      <c r="N42" s="12"/>
      <c r="O42" s="12"/>
      <c r="P42" s="14"/>
      <c r="Q42" s="14"/>
    </row>
    <row r="43" spans="1:17" x14ac:dyDescent="0.25">
      <c r="A43" s="12"/>
      <c r="B43" s="12"/>
      <c r="C43" s="12"/>
      <c r="D43" s="12"/>
      <c r="E43" s="12"/>
      <c r="F43" s="13"/>
      <c r="G43" s="13"/>
      <c r="H43" s="13"/>
      <c r="I43" s="12"/>
      <c r="J43" s="13"/>
      <c r="K43" s="13"/>
      <c r="L43" s="13"/>
      <c r="M43" s="13"/>
      <c r="N43" s="12"/>
      <c r="O43" s="12"/>
      <c r="P43" s="14"/>
      <c r="Q43" s="14"/>
    </row>
    <row r="44" spans="1:17" x14ac:dyDescent="0.25">
      <c r="A44" s="12"/>
      <c r="B44" s="12"/>
      <c r="C44" s="12"/>
      <c r="D44" s="12"/>
      <c r="E44" s="12"/>
      <c r="F44" s="13"/>
      <c r="G44" s="13"/>
      <c r="H44" s="13"/>
      <c r="I44" s="12"/>
      <c r="J44" s="13"/>
      <c r="K44" s="13"/>
      <c r="L44" s="13"/>
      <c r="M44" s="13"/>
      <c r="N44" s="12"/>
      <c r="O44" s="12"/>
      <c r="P44" s="14"/>
      <c r="Q44" s="14"/>
    </row>
    <row r="45" spans="1:17" x14ac:dyDescent="0.25">
      <c r="A45" s="12"/>
      <c r="B45" s="12"/>
      <c r="C45" s="12"/>
      <c r="D45" s="12"/>
      <c r="E45" s="12"/>
      <c r="F45" s="13"/>
      <c r="G45" s="13"/>
      <c r="H45" s="13"/>
      <c r="I45" s="12"/>
      <c r="J45" s="13"/>
      <c r="K45" s="13"/>
      <c r="L45" s="13"/>
      <c r="M45" s="13"/>
      <c r="N45" s="12"/>
      <c r="O45" s="12"/>
      <c r="P45" s="14"/>
      <c r="Q45" s="14"/>
    </row>
    <row r="46" spans="1:17" x14ac:dyDescent="0.25">
      <c r="A46" s="12"/>
      <c r="B46" s="12"/>
      <c r="C46" s="12"/>
      <c r="D46" s="12"/>
      <c r="E46" s="12"/>
      <c r="F46" s="13"/>
      <c r="G46" s="13"/>
      <c r="H46" s="13"/>
      <c r="I46" s="12"/>
      <c r="J46" s="13"/>
      <c r="K46" s="13"/>
      <c r="L46" s="13"/>
      <c r="M46" s="13"/>
      <c r="N46" s="12"/>
      <c r="O46" s="12"/>
      <c r="P46" s="14"/>
      <c r="Q46" s="14"/>
    </row>
    <row r="47" spans="1:17" x14ac:dyDescent="0.25">
      <c r="A47" s="12"/>
      <c r="B47" s="12"/>
      <c r="C47" s="12"/>
      <c r="D47" s="12"/>
      <c r="E47" s="12"/>
      <c r="F47" s="13"/>
      <c r="G47" s="13"/>
      <c r="H47" s="13"/>
      <c r="I47" s="12"/>
      <c r="J47" s="13"/>
      <c r="K47" s="13"/>
      <c r="L47" s="13"/>
      <c r="M47" s="13"/>
      <c r="N47" s="12"/>
      <c r="O47" s="12"/>
      <c r="P47" s="14"/>
      <c r="Q47" s="14"/>
    </row>
    <row r="48" spans="1:17" x14ac:dyDescent="0.25">
      <c r="A48" s="12"/>
      <c r="B48" s="12"/>
      <c r="C48" s="12"/>
      <c r="D48" s="12"/>
      <c r="E48" s="12"/>
      <c r="F48" s="13"/>
      <c r="G48" s="13"/>
      <c r="H48" s="13"/>
      <c r="I48" s="12"/>
      <c r="J48" s="13"/>
      <c r="K48" s="13"/>
      <c r="L48" s="13"/>
      <c r="M48" s="13"/>
      <c r="N48" s="12"/>
      <c r="O48" s="12"/>
      <c r="P48" s="14"/>
      <c r="Q48" s="14"/>
    </row>
    <row r="49" spans="1:17" x14ac:dyDescent="0.25">
      <c r="A49" s="12"/>
      <c r="B49" s="12"/>
      <c r="C49" s="12"/>
      <c r="D49" s="12"/>
      <c r="E49" s="12"/>
      <c r="F49" s="13"/>
      <c r="G49" s="13"/>
      <c r="H49" s="13"/>
      <c r="I49" s="12"/>
      <c r="J49" s="13"/>
      <c r="K49" s="13"/>
      <c r="L49" s="13"/>
      <c r="M49" s="13"/>
      <c r="N49" s="12"/>
      <c r="O49" s="12"/>
      <c r="P49" s="14"/>
      <c r="Q49" s="14"/>
    </row>
    <row r="50" spans="1:17" x14ac:dyDescent="0.25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3"/>
      <c r="L50" s="12"/>
      <c r="M50" s="12"/>
      <c r="N50" s="12"/>
      <c r="O50" s="12"/>
      <c r="P50" s="14"/>
      <c r="Q50" s="14"/>
    </row>
    <row r="51" spans="1:17" x14ac:dyDescent="0.25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</row>
    <row r="52" spans="1:17" x14ac:dyDescent="0.25">
      <c r="A52" s="12"/>
      <c r="B52" s="12"/>
      <c r="C52" s="12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2"/>
      <c r="O52" s="12"/>
      <c r="P52" s="12"/>
      <c r="Q52" s="12"/>
    </row>
    <row r="53" spans="1:17" x14ac:dyDescent="0.25">
      <c r="A53" s="12"/>
      <c r="D53" s="20"/>
      <c r="E53" s="20"/>
      <c r="F53" s="20"/>
      <c r="G53" s="20"/>
      <c r="H53" s="20"/>
      <c r="I53" s="20"/>
      <c r="J53" s="20"/>
      <c r="K53" s="20"/>
      <c r="L53" s="20"/>
      <c r="M53" s="20"/>
    </row>
    <row r="54" spans="1:17" x14ac:dyDescent="0.25">
      <c r="A54" s="12"/>
      <c r="D54" s="20"/>
      <c r="E54" s="20"/>
      <c r="F54" s="20"/>
      <c r="G54" s="20"/>
      <c r="H54" s="20"/>
      <c r="I54" s="20"/>
      <c r="J54" s="20"/>
      <c r="K54" s="20"/>
      <c r="L54" s="20"/>
      <c r="M54" s="20"/>
    </row>
    <row r="55" spans="1:17" x14ac:dyDescent="0.25">
      <c r="A55" s="12"/>
      <c r="D55" s="20"/>
      <c r="E55" s="20"/>
      <c r="F55" s="20"/>
      <c r="G55" s="20"/>
      <c r="H55" s="20"/>
      <c r="I55" s="20"/>
      <c r="J55" s="20"/>
      <c r="K55" s="20"/>
      <c r="L55" s="20"/>
      <c r="M55" s="20"/>
    </row>
    <row r="56" spans="1:17" x14ac:dyDescent="0.25">
      <c r="A56" s="12"/>
      <c r="D56" s="20"/>
      <c r="E56" s="20"/>
      <c r="F56" s="20"/>
      <c r="G56" s="20"/>
      <c r="H56" s="20"/>
      <c r="I56" s="20"/>
      <c r="J56" s="20"/>
      <c r="K56" s="20"/>
      <c r="L56" s="20"/>
      <c r="M56" s="20"/>
    </row>
    <row r="57" spans="1:17" x14ac:dyDescent="0.25">
      <c r="A57" s="12"/>
      <c r="D57" s="20"/>
      <c r="E57" s="20"/>
      <c r="F57" s="20"/>
      <c r="G57" s="20"/>
      <c r="H57" s="20"/>
      <c r="I57" s="20"/>
      <c r="J57" s="20"/>
      <c r="K57" s="20"/>
      <c r="L57" s="20"/>
      <c r="M57" s="20"/>
    </row>
    <row r="58" spans="1:17" x14ac:dyDescent="0.25">
      <c r="A58" s="12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7" x14ac:dyDescent="0.25">
      <c r="A59" s="12"/>
      <c r="D59" s="20"/>
      <c r="E59" s="20"/>
      <c r="F59" s="20"/>
      <c r="G59" s="20"/>
      <c r="H59" s="20"/>
      <c r="I59" s="20"/>
      <c r="J59" s="20"/>
      <c r="K59" s="20"/>
      <c r="L59" s="20"/>
      <c r="M59" s="20"/>
    </row>
    <row r="60" spans="1:17" x14ac:dyDescent="0.25">
      <c r="A60" s="12"/>
      <c r="D60" s="20"/>
      <c r="E60" s="20"/>
      <c r="F60" s="20"/>
      <c r="G60" s="20"/>
      <c r="H60" s="20"/>
      <c r="I60" s="20"/>
      <c r="J60" s="20"/>
      <c r="K60" s="20"/>
      <c r="L60" s="20"/>
      <c r="M60" s="20"/>
    </row>
    <row r="61" spans="1:17" x14ac:dyDescent="0.25">
      <c r="A61" s="12"/>
      <c r="D61" s="20"/>
      <c r="E61" s="20"/>
      <c r="F61" s="20"/>
      <c r="G61" s="20"/>
      <c r="H61" s="20"/>
      <c r="I61" s="20"/>
      <c r="J61" s="20"/>
      <c r="K61" s="20"/>
      <c r="L61" s="20"/>
      <c r="M61" s="20"/>
    </row>
    <row r="62" spans="1:17" x14ac:dyDescent="0.25">
      <c r="A62" s="12"/>
      <c r="D62" s="20"/>
      <c r="E62" s="20"/>
      <c r="F62" s="20"/>
      <c r="G62" s="20"/>
      <c r="H62" s="20"/>
      <c r="I62" s="20"/>
      <c r="J62" s="20"/>
      <c r="K62" s="20"/>
      <c r="L62" s="20"/>
      <c r="M62" s="20"/>
    </row>
    <row r="63" spans="1:17" x14ac:dyDescent="0.25">
      <c r="A63" s="12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7" x14ac:dyDescent="0.25">
      <c r="A64" s="12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 x14ac:dyDescent="0.25">
      <c r="A65" s="12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 x14ac:dyDescent="0.25">
      <c r="A66" s="12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 x14ac:dyDescent="0.25">
      <c r="A67" s="12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 x14ac:dyDescent="0.25">
      <c r="A68" s="12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 x14ac:dyDescent="0.25">
      <c r="A69" s="12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 x14ac:dyDescent="0.25">
      <c r="A70" s="12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 x14ac:dyDescent="0.25">
      <c r="A71" s="12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 x14ac:dyDescent="0.25">
      <c r="A72" s="12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 x14ac:dyDescent="0.25">
      <c r="A73" s="12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 x14ac:dyDescent="0.25">
      <c r="A74" s="12"/>
      <c r="D74" s="20"/>
      <c r="E74" s="20"/>
      <c r="F74" s="20"/>
      <c r="G74" s="20"/>
      <c r="H74" s="20"/>
      <c r="I74" s="20"/>
      <c r="J74" s="20"/>
      <c r="K74" s="20"/>
      <c r="L74" s="20"/>
      <c r="M74" s="20"/>
    </row>
  </sheetData>
  <conditionalFormatting sqref="Q2">
    <cfRule type="expression" dxfId="2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EB431-3A83-4329-9C47-AF758DEEDB90}">
  <dimension ref="A1:B26"/>
  <sheetViews>
    <sheetView topLeftCell="A9" zoomScale="80" zoomScaleNormal="80" workbookViewId="0"/>
  </sheetViews>
  <sheetFormatPr defaultRowHeight="15" x14ac:dyDescent="0.25"/>
  <cols>
    <col min="1" max="1" width="32.7265625" style="31" customWidth="1"/>
    <col min="2" max="2" width="22.453125" style="31" customWidth="1"/>
    <col min="3" max="16384" width="8.7265625" style="31"/>
  </cols>
  <sheetData>
    <row r="1" spans="1:2" ht="19.2" x14ac:dyDescent="0.25">
      <c r="A1" s="236" t="s">
        <v>355</v>
      </c>
      <c r="B1" s="236"/>
    </row>
    <row r="2" spans="1:2" ht="16.2" thickBot="1" x14ac:dyDescent="0.35">
      <c r="A2" s="32" t="s">
        <v>97</v>
      </c>
      <c r="B2" s="209"/>
    </row>
    <row r="3" spans="1:2" ht="16.2" thickBot="1" x14ac:dyDescent="0.3">
      <c r="A3" s="210" t="s">
        <v>23</v>
      </c>
      <c r="B3" s="237" t="s">
        <v>353</v>
      </c>
    </row>
    <row r="4" spans="1:2" ht="20.100000000000001" customHeight="1" x14ac:dyDescent="0.25">
      <c r="A4" s="211" t="s">
        <v>7</v>
      </c>
      <c r="B4" s="212">
        <v>0</v>
      </c>
    </row>
    <row r="5" spans="1:2" ht="15.6" customHeight="1" x14ac:dyDescent="0.25">
      <c r="A5" s="213" t="s">
        <v>0</v>
      </c>
      <c r="B5" s="214">
        <v>0</v>
      </c>
    </row>
    <row r="6" spans="1:2" ht="15.6" customHeight="1" x14ac:dyDescent="0.25">
      <c r="A6" s="215" t="s">
        <v>1</v>
      </c>
      <c r="B6" s="216">
        <v>0</v>
      </c>
    </row>
    <row r="7" spans="1:2" ht="15.6" customHeight="1" x14ac:dyDescent="0.25">
      <c r="A7" s="213" t="s">
        <v>8</v>
      </c>
      <c r="B7" s="214">
        <v>0</v>
      </c>
    </row>
    <row r="8" spans="1:2" ht="15.6" customHeight="1" x14ac:dyDescent="0.25">
      <c r="A8" s="215" t="s">
        <v>9</v>
      </c>
      <c r="B8" s="216">
        <v>0</v>
      </c>
    </row>
    <row r="9" spans="1:2" ht="15.6" customHeight="1" x14ac:dyDescent="0.25">
      <c r="A9" s="213" t="s">
        <v>10</v>
      </c>
      <c r="B9" s="214">
        <v>0</v>
      </c>
    </row>
    <row r="10" spans="1:2" ht="15.6" customHeight="1" x14ac:dyDescent="0.25">
      <c r="A10" s="215" t="s">
        <v>2</v>
      </c>
      <c r="B10" s="216">
        <v>0</v>
      </c>
    </row>
    <row r="11" spans="1:2" ht="15.6" customHeight="1" x14ac:dyDescent="0.25">
      <c r="A11" s="213" t="s">
        <v>3</v>
      </c>
      <c r="B11" s="214">
        <v>0</v>
      </c>
    </row>
    <row r="12" spans="1:2" ht="15.6" customHeight="1" x14ac:dyDescent="0.25">
      <c r="A12" s="215" t="s">
        <v>11</v>
      </c>
      <c r="B12" s="216">
        <v>0</v>
      </c>
    </row>
    <row r="13" spans="1:2" ht="15.6" customHeight="1" x14ac:dyDescent="0.25">
      <c r="A13" s="213" t="s">
        <v>12</v>
      </c>
      <c r="B13" s="214">
        <v>198213</v>
      </c>
    </row>
    <row r="14" spans="1:2" ht="15.6" customHeight="1" x14ac:dyDescent="0.25">
      <c r="A14" s="215" t="s">
        <v>13</v>
      </c>
      <c r="B14" s="216">
        <v>58558</v>
      </c>
    </row>
    <row r="15" spans="1:2" ht="15.6" customHeight="1" x14ac:dyDescent="0.25">
      <c r="A15" s="213" t="s">
        <v>14</v>
      </c>
      <c r="B15" s="214">
        <v>11600</v>
      </c>
    </row>
    <row r="16" spans="1:2" ht="15.6" customHeight="1" x14ac:dyDescent="0.25">
      <c r="A16" s="215" t="s">
        <v>15</v>
      </c>
      <c r="B16" s="216">
        <v>0</v>
      </c>
    </row>
    <row r="17" spans="1:2" ht="15.6" customHeight="1" x14ac:dyDescent="0.25">
      <c r="A17" s="213" t="s">
        <v>16</v>
      </c>
      <c r="B17" s="214">
        <v>0</v>
      </c>
    </row>
    <row r="18" spans="1:2" ht="15.6" customHeight="1" x14ac:dyDescent="0.25">
      <c r="A18" s="215" t="s">
        <v>4</v>
      </c>
      <c r="B18" s="216">
        <v>0</v>
      </c>
    </row>
    <row r="19" spans="1:2" ht="15.6" customHeight="1" x14ac:dyDescent="0.25">
      <c r="A19" s="213" t="s">
        <v>17</v>
      </c>
      <c r="B19" s="214">
        <v>0</v>
      </c>
    </row>
    <row r="20" spans="1:2" ht="15.6" customHeight="1" x14ac:dyDescent="0.25">
      <c r="A20" s="215" t="s">
        <v>18</v>
      </c>
      <c r="B20" s="216">
        <v>0</v>
      </c>
    </row>
    <row r="21" spans="1:2" ht="15.6" customHeight="1" x14ac:dyDescent="0.25">
      <c r="A21" s="213" t="s">
        <v>5</v>
      </c>
      <c r="B21" s="214">
        <v>0</v>
      </c>
    </row>
    <row r="22" spans="1:2" ht="15.6" customHeight="1" x14ac:dyDescent="0.25">
      <c r="A22" s="215" t="s">
        <v>6</v>
      </c>
      <c r="B22" s="216">
        <v>0</v>
      </c>
    </row>
    <row r="23" spans="1:2" ht="15.6" customHeight="1" x14ac:dyDescent="0.25">
      <c r="A23" s="213" t="s">
        <v>19</v>
      </c>
      <c r="B23" s="214">
        <v>0</v>
      </c>
    </row>
    <row r="24" spans="1:2" ht="15.6" customHeight="1" x14ac:dyDescent="0.25">
      <c r="A24" s="215" t="s">
        <v>20</v>
      </c>
      <c r="B24" s="216">
        <v>0</v>
      </c>
    </row>
    <row r="25" spans="1:2" ht="15.6" customHeight="1" thickBot="1" x14ac:dyDescent="0.3">
      <c r="A25" s="217" t="s">
        <v>21</v>
      </c>
      <c r="B25" s="218">
        <v>0</v>
      </c>
    </row>
    <row r="26" spans="1:2" ht="20.100000000000001" customHeight="1" thickBot="1" x14ac:dyDescent="0.35">
      <c r="A26" s="219" t="s">
        <v>22</v>
      </c>
      <c r="B26" s="123">
        <v>268371</v>
      </c>
    </row>
  </sheetData>
  <conditionalFormatting sqref="B2">
    <cfRule type="expression" dxfId="1" priority="1" stopIfTrue="1">
      <formula>#REF!&gt;0</formula>
    </cfRule>
  </conditionalFormatting>
  <conditionalFormatting sqref="B26">
    <cfRule type="expression" dxfId="0" priority="2" stopIfTrue="1">
      <formula>#REF!&gt;0</formula>
    </cfRule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36B0F-B7DA-47F8-9E70-A2AFE0E1D365}">
  <dimension ref="A1:B73"/>
  <sheetViews>
    <sheetView zoomScale="70" zoomScaleNormal="70" workbookViewId="0">
      <selection activeCell="A31" sqref="A31:XFD31"/>
    </sheetView>
  </sheetViews>
  <sheetFormatPr defaultColWidth="9.26953125" defaultRowHeight="13.2" x14ac:dyDescent="0.25"/>
  <cols>
    <col min="1" max="1" width="12.08984375" style="149" customWidth="1"/>
    <col min="2" max="2" width="186.81640625" style="146" customWidth="1"/>
    <col min="3" max="16384" width="9.26953125" style="146"/>
  </cols>
  <sheetData>
    <row r="1" spans="1:2" ht="20.100000000000001" customHeight="1" x14ac:dyDescent="0.35">
      <c r="A1" s="67" t="s">
        <v>162</v>
      </c>
      <c r="B1" s="31"/>
    </row>
    <row r="2" spans="1:2" ht="15.6" customHeight="1" x14ac:dyDescent="0.25">
      <c r="A2" s="147" t="s">
        <v>163</v>
      </c>
      <c r="B2" s="147" t="s">
        <v>164</v>
      </c>
    </row>
    <row r="3" spans="1:2" ht="15.6" customHeight="1" x14ac:dyDescent="0.25">
      <c r="A3" s="147"/>
      <c r="B3" s="147"/>
    </row>
    <row r="4" spans="1:2" ht="15.6" customHeight="1" x14ac:dyDescent="0.25">
      <c r="A4" s="147" t="s">
        <v>185</v>
      </c>
      <c r="B4" s="147"/>
    </row>
    <row r="5" spans="1:2" ht="15.6" customHeight="1" x14ac:dyDescent="0.25">
      <c r="A5" s="147">
        <v>1</v>
      </c>
      <c r="B5" s="68" t="s">
        <v>336</v>
      </c>
    </row>
    <row r="6" spans="1:2" ht="15.6" customHeight="1" x14ac:dyDescent="0.25">
      <c r="A6" s="147">
        <v>2</v>
      </c>
      <c r="B6" s="68" t="s">
        <v>235</v>
      </c>
    </row>
    <row r="7" spans="1:2" ht="15.6" customHeight="1" x14ac:dyDescent="0.25">
      <c r="A7" s="148"/>
      <c r="B7" s="68"/>
    </row>
    <row r="8" spans="1:2" ht="15.6" customHeight="1" x14ac:dyDescent="0.25">
      <c r="A8" s="147" t="s">
        <v>165</v>
      </c>
      <c r="B8" s="68"/>
    </row>
    <row r="9" spans="1:2" ht="15.6" customHeight="1" x14ac:dyDescent="0.25">
      <c r="A9" s="147">
        <v>1</v>
      </c>
      <c r="B9" s="68" t="s">
        <v>161</v>
      </c>
    </row>
    <row r="10" spans="1:2" ht="15.6" customHeight="1" x14ac:dyDescent="0.25">
      <c r="A10" s="147">
        <v>2</v>
      </c>
      <c r="B10" s="68" t="s">
        <v>171</v>
      </c>
    </row>
    <row r="11" spans="1:2" ht="15.6" customHeight="1" x14ac:dyDescent="0.25">
      <c r="A11" s="147">
        <v>3</v>
      </c>
      <c r="B11" s="68" t="s">
        <v>172</v>
      </c>
    </row>
    <row r="12" spans="1:2" ht="31.2" customHeight="1" x14ac:dyDescent="0.25">
      <c r="A12" s="147">
        <v>4</v>
      </c>
      <c r="B12" s="68" t="s">
        <v>339</v>
      </c>
    </row>
    <row r="13" spans="1:2" ht="30.15" customHeight="1" x14ac:dyDescent="0.25">
      <c r="A13" s="147">
        <v>5</v>
      </c>
      <c r="B13" s="68" t="s">
        <v>379</v>
      </c>
    </row>
    <row r="14" spans="1:2" ht="30.15" customHeight="1" x14ac:dyDescent="0.25">
      <c r="A14" s="147">
        <v>6</v>
      </c>
      <c r="B14" s="68" t="s">
        <v>337</v>
      </c>
    </row>
    <row r="15" spans="1:2" ht="15.6" customHeight="1" x14ac:dyDescent="0.25">
      <c r="A15" s="147">
        <v>7</v>
      </c>
      <c r="B15" s="68" t="s">
        <v>380</v>
      </c>
    </row>
    <row r="16" spans="1:2" ht="15.6" customHeight="1" x14ac:dyDescent="0.25">
      <c r="A16" s="148"/>
      <c r="B16" s="68"/>
    </row>
    <row r="17" spans="1:2" ht="15.6" customHeight="1" x14ac:dyDescent="0.25">
      <c r="A17" s="147" t="s">
        <v>166</v>
      </c>
      <c r="B17" s="68"/>
    </row>
    <row r="18" spans="1:2" ht="15.6" customHeight="1" x14ac:dyDescent="0.25">
      <c r="A18" s="147">
        <v>1</v>
      </c>
      <c r="B18" s="68" t="s">
        <v>338</v>
      </c>
    </row>
    <row r="19" spans="1:2" ht="15.6" customHeight="1" x14ac:dyDescent="0.25">
      <c r="A19" s="147">
        <v>2</v>
      </c>
      <c r="B19" s="68" t="s">
        <v>173</v>
      </c>
    </row>
    <row r="20" spans="1:2" ht="15.6" customHeight="1" x14ac:dyDescent="0.25">
      <c r="A20" s="148"/>
      <c r="B20" s="68"/>
    </row>
    <row r="21" spans="1:2" ht="15.6" customHeight="1" x14ac:dyDescent="0.25">
      <c r="A21" s="147" t="s">
        <v>167</v>
      </c>
      <c r="B21" s="68"/>
    </row>
    <row r="22" spans="1:2" ht="15.6" customHeight="1" x14ac:dyDescent="0.25">
      <c r="A22" s="147">
        <v>1</v>
      </c>
      <c r="B22" s="68" t="s">
        <v>359</v>
      </c>
    </row>
    <row r="23" spans="1:2" ht="15.6" customHeight="1" x14ac:dyDescent="0.25">
      <c r="A23" s="147">
        <v>2</v>
      </c>
      <c r="B23" s="68" t="s">
        <v>360</v>
      </c>
    </row>
    <row r="24" spans="1:2" ht="15.6" customHeight="1" x14ac:dyDescent="0.25">
      <c r="A24" s="147">
        <v>3</v>
      </c>
      <c r="B24" s="68" t="s">
        <v>174</v>
      </c>
    </row>
    <row r="25" spans="1:2" ht="15.6" customHeight="1" x14ac:dyDescent="0.25">
      <c r="A25" s="146"/>
      <c r="B25" s="68"/>
    </row>
    <row r="26" spans="1:2" ht="15.6" customHeight="1" x14ac:dyDescent="0.25">
      <c r="A26" s="147" t="s">
        <v>168</v>
      </c>
      <c r="B26" s="68"/>
    </row>
    <row r="27" spans="1:2" ht="15.6" customHeight="1" x14ac:dyDescent="0.25">
      <c r="A27" s="147">
        <v>1</v>
      </c>
      <c r="B27" s="68" t="s">
        <v>175</v>
      </c>
    </row>
    <row r="28" spans="1:2" ht="15.6" customHeight="1" x14ac:dyDescent="0.25">
      <c r="A28" s="147">
        <v>2</v>
      </c>
      <c r="B28" s="68" t="s">
        <v>176</v>
      </c>
    </row>
    <row r="29" spans="1:2" ht="15.6" customHeight="1" x14ac:dyDescent="0.25">
      <c r="A29" s="146"/>
      <c r="B29" s="68"/>
    </row>
    <row r="30" spans="1:2" ht="15.6" customHeight="1" x14ac:dyDescent="0.25">
      <c r="A30" s="147" t="s">
        <v>169</v>
      </c>
      <c r="B30" s="68"/>
    </row>
    <row r="31" spans="1:2" ht="31.2" customHeight="1" x14ac:dyDescent="0.25">
      <c r="A31" s="147">
        <v>1</v>
      </c>
      <c r="B31" s="68" t="s">
        <v>339</v>
      </c>
    </row>
    <row r="32" spans="1:2" ht="15.6" customHeight="1" x14ac:dyDescent="0.25">
      <c r="A32" s="147">
        <v>21</v>
      </c>
      <c r="B32" s="68" t="s">
        <v>204</v>
      </c>
    </row>
    <row r="33" spans="1:2" ht="15.6" customHeight="1" x14ac:dyDescent="0.25">
      <c r="A33" s="147">
        <v>22</v>
      </c>
      <c r="B33" s="68" t="s">
        <v>205</v>
      </c>
    </row>
    <row r="34" spans="1:2" ht="15.6" customHeight="1" x14ac:dyDescent="0.25">
      <c r="A34" s="147">
        <v>39</v>
      </c>
      <c r="B34" s="68" t="s">
        <v>206</v>
      </c>
    </row>
    <row r="35" spans="1:2" ht="15.6" customHeight="1" x14ac:dyDescent="0.25">
      <c r="A35" s="147">
        <v>44</v>
      </c>
      <c r="B35" s="68" t="s">
        <v>340</v>
      </c>
    </row>
    <row r="36" spans="1:2" ht="15.6" customHeight="1" x14ac:dyDescent="0.25">
      <c r="A36" s="147">
        <v>45</v>
      </c>
      <c r="B36" s="68" t="s">
        <v>341</v>
      </c>
    </row>
    <row r="37" spans="1:2" ht="15.6" customHeight="1" x14ac:dyDescent="0.25">
      <c r="A37" s="147"/>
      <c r="B37" s="68"/>
    </row>
    <row r="38" spans="1:2" ht="15.6" customHeight="1" x14ac:dyDescent="0.25">
      <c r="A38" s="147" t="s">
        <v>170</v>
      </c>
      <c r="B38" s="68"/>
    </row>
    <row r="39" spans="1:2" ht="15.6" customHeight="1" x14ac:dyDescent="0.25">
      <c r="A39" s="147">
        <v>1</v>
      </c>
      <c r="B39" s="68" t="s">
        <v>342</v>
      </c>
    </row>
    <row r="40" spans="1:2" ht="30.15" customHeight="1" x14ac:dyDescent="0.25">
      <c r="A40" s="147">
        <v>2</v>
      </c>
      <c r="B40" s="150" t="s">
        <v>236</v>
      </c>
    </row>
    <row r="41" spans="1:2" ht="30.15" customHeight="1" x14ac:dyDescent="0.25">
      <c r="A41" s="147">
        <v>3</v>
      </c>
      <c r="B41" s="151" t="s">
        <v>177</v>
      </c>
    </row>
    <row r="42" spans="1:2" ht="15.6" customHeight="1" x14ac:dyDescent="0.25">
      <c r="A42" s="147">
        <v>4</v>
      </c>
      <c r="B42" s="151" t="s">
        <v>237</v>
      </c>
    </row>
    <row r="43" spans="1:2" ht="15.6" customHeight="1" x14ac:dyDescent="0.25">
      <c r="A43" s="147">
        <v>5</v>
      </c>
      <c r="B43" s="151" t="s">
        <v>178</v>
      </c>
    </row>
    <row r="44" spans="1:2" ht="15.6" customHeight="1" x14ac:dyDescent="0.25">
      <c r="A44" s="147">
        <v>6</v>
      </c>
      <c r="B44" s="151" t="s">
        <v>238</v>
      </c>
    </row>
    <row r="45" spans="1:2" ht="15.6" customHeight="1" x14ac:dyDescent="0.25">
      <c r="A45" s="147">
        <v>7</v>
      </c>
      <c r="B45" s="151" t="s">
        <v>343</v>
      </c>
    </row>
    <row r="46" spans="1:2" ht="15.6" customHeight="1" x14ac:dyDescent="0.25">
      <c r="A46" s="147">
        <v>8</v>
      </c>
      <c r="B46" s="151" t="s">
        <v>239</v>
      </c>
    </row>
    <row r="47" spans="1:2" ht="15.6" customHeight="1" x14ac:dyDescent="0.25">
      <c r="A47" s="189">
        <v>9</v>
      </c>
      <c r="B47" s="151" t="s">
        <v>179</v>
      </c>
    </row>
    <row r="48" spans="1:2" ht="15.6" customHeight="1" x14ac:dyDescent="0.25">
      <c r="A48" s="147">
        <v>9</v>
      </c>
      <c r="B48" s="151" t="s">
        <v>180</v>
      </c>
    </row>
    <row r="49" spans="1:2" ht="15.6" customHeight="1" x14ac:dyDescent="0.25">
      <c r="A49" s="147">
        <v>10</v>
      </c>
      <c r="B49" s="151" t="s">
        <v>181</v>
      </c>
    </row>
    <row r="50" spans="1:2" ht="15.6" customHeight="1" x14ac:dyDescent="0.25">
      <c r="A50" s="147">
        <v>11</v>
      </c>
      <c r="B50" s="151" t="s">
        <v>182</v>
      </c>
    </row>
    <row r="51" spans="1:2" ht="15.6" customHeight="1" x14ac:dyDescent="0.25">
      <c r="A51" s="147">
        <v>12</v>
      </c>
      <c r="B51" s="151" t="s">
        <v>183</v>
      </c>
    </row>
    <row r="52" spans="1:2" ht="15.6" customHeight="1" x14ac:dyDescent="0.25">
      <c r="A52" s="148"/>
    </row>
    <row r="53" spans="1:2" ht="15.6" customHeight="1" x14ac:dyDescent="0.25">
      <c r="A53" s="148"/>
    </row>
    <row r="54" spans="1:2" ht="15.6" customHeight="1" x14ac:dyDescent="0.25">
      <c r="A54" s="148"/>
    </row>
    <row r="55" spans="1:2" ht="15.6" customHeight="1" x14ac:dyDescent="0.25">
      <c r="A55" s="148"/>
    </row>
    <row r="56" spans="1:2" ht="15.6" customHeight="1" x14ac:dyDescent="0.25">
      <c r="A56" s="148"/>
    </row>
    <row r="57" spans="1:2" ht="15.6" customHeight="1" x14ac:dyDescent="0.25">
      <c r="A57" s="148"/>
    </row>
    <row r="58" spans="1:2" ht="15.6" customHeight="1" x14ac:dyDescent="0.25">
      <c r="A58" s="148"/>
    </row>
    <row r="59" spans="1:2" ht="15.6" customHeight="1" x14ac:dyDescent="0.25">
      <c r="A59" s="148"/>
    </row>
    <row r="60" spans="1:2" ht="15.6" customHeight="1" x14ac:dyDescent="0.25">
      <c r="A60" s="148"/>
    </row>
    <row r="61" spans="1:2" ht="15.6" customHeight="1" x14ac:dyDescent="0.25">
      <c r="A61" s="148"/>
    </row>
    <row r="62" spans="1:2" ht="15.6" customHeight="1" x14ac:dyDescent="0.25">
      <c r="A62" s="148"/>
    </row>
    <row r="63" spans="1:2" ht="15.6" customHeight="1" x14ac:dyDescent="0.25">
      <c r="A63" s="148"/>
    </row>
    <row r="64" spans="1:2" ht="15.6" customHeight="1" x14ac:dyDescent="0.25">
      <c r="A64" s="148"/>
    </row>
    <row r="65" spans="1:2" ht="15.6" customHeight="1" x14ac:dyDescent="0.25">
      <c r="A65" s="148"/>
    </row>
    <row r="66" spans="1:2" ht="15" x14ac:dyDescent="0.25">
      <c r="A66" s="148"/>
    </row>
    <row r="67" spans="1:2" ht="15" x14ac:dyDescent="0.25">
      <c r="A67" s="148"/>
    </row>
    <row r="68" spans="1:2" x14ac:dyDescent="0.25">
      <c r="B68" s="69"/>
    </row>
    <row r="69" spans="1:2" x14ac:dyDescent="0.25">
      <c r="B69" s="69"/>
    </row>
    <row r="70" spans="1:2" x14ac:dyDescent="0.25">
      <c r="B70" s="69"/>
    </row>
    <row r="71" spans="1:2" x14ac:dyDescent="0.25">
      <c r="B71" s="69"/>
    </row>
    <row r="72" spans="1:2" x14ac:dyDescent="0.25">
      <c r="B72" s="69"/>
    </row>
    <row r="73" spans="1:2" x14ac:dyDescent="0.25">
      <c r="B73" s="69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A56745525</value>
    </field>
    <field name="Objective-Title">
      <value order="0">LGPFS - Final Local Government Settlement for 2025-26 - Tables Welsh</value>
    </field>
    <field name="Objective-Description">
      <value order="0"/>
    </field>
    <field name="Objective-CreationStamp">
      <value order="0">2025-02-06T11:07:39Z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2025-02-19T15:15:20Z</value>
    </field>
    <field name="Objective-Owner">
      <value order="0">Koe, James (LGHCCRA - Local Government - LG Finance Policy &amp; Sustainability)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Save:Unitary Authority Settlement:Administration &amp; Budget Issues:2025-2026:Local Authorities - 2025-2026 - Unitary Authorities Settlement - Reports &amp; Outputs</value>
    </field>
    <field name="Objective-Parent">
      <value order="0">Local Authorities - 2025-2026 - Unitary Authorities Settlement - Reports &amp; Outputs</value>
    </field>
    <field name="Objective-State">
      <value order="0">Being Edited</value>
    </field>
    <field name="Objective-VersionId">
      <value order="0">vA103410242</value>
    </field>
    <field name="Objective-Version">
      <value order="0">5.1</value>
    </field>
    <field name="Objective-VersionNumber">
      <value order="0">6</value>
    </field>
    <field name="Objective-VersionComment">
      <value order="0"/>
    </field>
    <field name="Objective-FileNumber">
      <value order="0">qA2003913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</vt:i4>
      </vt:variant>
    </vt:vector>
  </HeadingPairs>
  <TitlesOfParts>
    <vt:vector size="19" baseType="lpstr">
      <vt:lpstr>Cynnwys</vt:lpstr>
      <vt:lpstr>Tabl_1a</vt:lpstr>
      <vt:lpstr>Tabl_1b</vt:lpstr>
      <vt:lpstr>Tabl_1c</vt:lpstr>
      <vt:lpstr>Tabl_2a</vt:lpstr>
      <vt:lpstr>Tabl_2b </vt:lpstr>
      <vt:lpstr>Tabl_2c</vt:lpstr>
      <vt:lpstr>Tabl_3</vt:lpstr>
      <vt:lpstr>Tabl_4a</vt:lpstr>
      <vt:lpstr>Tabl_4b</vt:lpstr>
      <vt:lpstr>Tabl_4c</vt:lpstr>
      <vt:lpstr>Tabl_4d</vt:lpstr>
      <vt:lpstr>Tabl_5</vt:lpstr>
      <vt:lpstr>Tabl_6</vt:lpstr>
      <vt:lpstr>Tabl_7</vt:lpstr>
      <vt:lpstr>Tabl_8</vt:lpstr>
      <vt:lpstr>Tabl_9</vt:lpstr>
      <vt:lpstr>Nodiadau</vt:lpstr>
      <vt:lpstr>'Tabl_2b '!Chwiliwch_a_yw’r_grant_ar_gael_yn_ardal_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edwardss5</dc:creator>
  <cp:lastModifiedBy>Koe, James (LGHCCRA - Local Government - LG Finance Po</cp:lastModifiedBy>
  <cp:lastPrinted>2016-10-14T12:35:10Z</cp:lastPrinted>
  <dcterms:created xsi:type="dcterms:W3CDTF">2010-10-15T11:12:03Z</dcterms:created>
  <dcterms:modified xsi:type="dcterms:W3CDTF">2025-02-19T16:24:34Z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A56745525</vt:lpwstr>
  </property>
  <property fmtid="{D5CDD505-2E9C-101B-9397-08002B2CF9AE}" pid="4" name="Objective-Title">
    <vt:lpwstr>LGPFS - Final Local Government Settlement for 2025-26 - Tables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2025-02-06T11:07:39Z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2025-02-19T15:16:36Z</vt:filetime>
  </property>
  <property fmtid="{D5CDD505-2E9C-101B-9397-08002B2CF9AE}" pid="10" name="Objective-ModificationStamp">
    <vt:filetime>2025-02-19T15:16:36Z</vt:filetime>
  </property>
  <property fmtid="{D5CDD505-2E9C-101B-9397-08002B2CF9AE}" pid="11" name="Objective-Owner">
    <vt:lpwstr>Koe, James (LGHCCRA - Local Government - LG Finance Policy &amp; Sustainability)</vt:lpwstr>
  </property>
  <property fmtid="{D5CDD505-2E9C-101B-9397-08002B2CF9AE}" pid="12" name="Objective-Path">
    <vt:lpwstr>Objective Global Folder:#Business File Plan:WG Organisational Groups:Post April 2024 - Local Government, Housing, Climate Change &amp; Rural Affairs:Local Government, Housing, Climate Change &amp; Rural Affairs (LGHCCRA) - Local Government - Finance Policy &amp; Sustainability:1 - Save:Unitary Authority Settlement:Administration &amp; Budget Issues:2025-2026:Local Authorities - 2025-2026 - Unitary Authorities Settlement - Reports &amp; Outputs:</vt:lpwstr>
  </property>
  <property fmtid="{D5CDD505-2E9C-101B-9397-08002B2CF9AE}" pid="13" name="Objective-Parent">
    <vt:lpwstr>Local Authorities - 2025-2026 - Unitary Authorities Settlement - Reports &amp; Outputs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vA103410242</vt:lpwstr>
  </property>
  <property fmtid="{D5CDD505-2E9C-101B-9397-08002B2CF9AE}" pid="16" name="Objective-Version">
    <vt:lpwstr>6.0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