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Local Government Finance\SSA calculations 2025-26\Settlement - briefing\Provisional\Published\"/>
    </mc:Choice>
  </mc:AlternateContent>
  <xr:revisionPtr revIDLastSave="0" documentId="13_ncr:1_{5A5AA0DB-D35F-4402-BC97-52AA3D678242}" xr6:coauthVersionLast="47" xr6:coauthVersionMax="47" xr10:uidLastSave="{00000000-0000-0000-0000-000000000000}"/>
  <bookViews>
    <workbookView xWindow="-108" yWindow="-108" windowWidth="23256" windowHeight="12576" tabRatio="777" firstSheet="1" activeTab="1" xr2:uid="{00000000-000D-0000-FFFF-FFFF00000000}"/>
  </bookViews>
  <sheets>
    <sheet name="Cynnwys" sheetId="32" r:id="rId1"/>
    <sheet name="Tabl_1a" sheetId="18" r:id="rId2"/>
    <sheet name="Tabl_1b" sheetId="2" r:id="rId3"/>
    <sheet name="Tabl_1c" sheetId="3" r:id="rId4"/>
    <sheet name="Tabl_2a" sheetId="5" r:id="rId5"/>
    <sheet name="Tabl_2b " sheetId="47" r:id="rId6"/>
    <sheet name="Tabl_2c" sheetId="7" r:id="rId7"/>
    <sheet name="Tabl_3" sheetId="27" r:id="rId8"/>
    <sheet name="Tabl_4a" sheetId="9" r:id="rId9"/>
    <sheet name="Tabl_4b" sheetId="10" r:id="rId10"/>
    <sheet name="Tabl_4c" sheetId="11" r:id="rId11"/>
    <sheet name="Tabl_4d" sheetId="12" r:id="rId12"/>
    <sheet name="Tabl_5" sheetId="14" r:id="rId13"/>
    <sheet name="Tabl_6" sheetId="16" r:id="rId14"/>
    <sheet name="Tabl_7" sheetId="48" r:id="rId15"/>
    <sheet name="Tabl_8" sheetId="34" r:id="rId16"/>
    <sheet name="Tabl_9" sheetId="49" r:id="rId17"/>
    <sheet name="Nodiadau" sheetId="43" r:id="rId18"/>
  </sheets>
  <definedNames>
    <definedName name="__UA2" localSheetId="16">#REF!</definedName>
    <definedName name="__UA2">#REF!</definedName>
    <definedName name="_xlnm._FilterDatabase" localSheetId="17" hidden="1">Nodiadau!$A$2:$B$59</definedName>
    <definedName name="_xlnm._FilterDatabase" localSheetId="5" hidden="1">'Tabl_2b '!$A$3:$C$59</definedName>
    <definedName name="_xlnm._FilterDatabase" localSheetId="14" hidden="1">Tabl_7!$A$3:$C$97</definedName>
    <definedName name="_Order1" hidden="1">255</definedName>
    <definedName name="_Order2" hidden="1">255</definedName>
    <definedName name="_UA2">#REF!</definedName>
    <definedName name="ALLIS">#REF!</definedName>
    <definedName name="ALLJSA">#REF!</definedName>
    <definedName name="AllUA_Val2">#REF!</definedName>
    <definedName name="baseyear">#REF!</definedName>
    <definedName name="Can">#N/A</definedName>
    <definedName name="CCs">#REF!</definedName>
    <definedName name="CENSUS_CALC">#REF!</definedName>
    <definedName name="CENSUS_PRCNT">#REF!</definedName>
    <definedName name="Chwiliwch_a_yw’r_grant_ar_gael_yn_ardal_" localSheetId="5">'Tabl_2b '!$A$20</definedName>
    <definedName name="component" localSheetId="16">#REF!</definedName>
    <definedName name="component">#REF!</definedName>
    <definedName name="COUNTER_UA2" localSheetId="16">#REF!</definedName>
    <definedName name="COUNTER_UA2">#REF!</definedName>
    <definedName name="CRIT_CENSUS" localSheetId="16">#REF!</definedName>
    <definedName name="CRIT_CENSUS">#REF!</definedName>
    <definedName name="CRIT_DFGMAND">#REF!</definedName>
    <definedName name="CRIT_ELIGIBLE">#REF!</definedName>
    <definedName name="CRIT_ELIGIBLE_NOT">#REF!</definedName>
    <definedName name="CRIT_HMO">#REF!</definedName>
    <definedName name="CRIT_HOCASH">#REF!</definedName>
    <definedName name="CRIT_HOMEREP">#REF!</definedName>
    <definedName name="CRIT_INELIGIBLE">#REF!</definedName>
    <definedName name="CRIT_INTENT">#REF!</definedName>
    <definedName name="CRIT_LOCALTAX">#REF!</definedName>
    <definedName name="CRIT_PRECFISH">#REF!</definedName>
    <definedName name="CRIT_RENGRANT">#REF!</definedName>
    <definedName name="CRIT_RENTALL_HA">#REF!</definedName>
    <definedName name="CRIT_RENTALL_PR">#REF!</definedName>
    <definedName name="CRIT_RENTEXP">#REF!</definedName>
    <definedName name="CRIT_RENTREBATE">#REF!</definedName>
    <definedName name="CRIT_SCHOOL">#REF!</definedName>
    <definedName name="CRIT_UNEMP">#REF!</definedName>
    <definedName name="CRIT_UNINTENT">#REF!</definedName>
    <definedName name="Criteria_1">#REF!</definedName>
    <definedName name="data">#REF!</definedName>
    <definedName name="DEPCHILDIS">#REF!</definedName>
    <definedName name="DEPCHILDJSA">#REF!</definedName>
    <definedName name="DETRUNK">#REF!</definedName>
    <definedName name="DETRUNK_EXPBLK">#REF!</definedName>
    <definedName name="EDUCATION">#REF!</definedName>
    <definedName name="EDUCATION_EXPBLK">#REF!</definedName>
    <definedName name="ELIGIBLE">#REF!</definedName>
    <definedName name="ELIGIBLE_CALC">#REF!</definedName>
    <definedName name="ELIGIBLE_NOT">#REF!</definedName>
    <definedName name="ELIGIBLE_NOT_CALC">#REF!</definedName>
    <definedName name="HEADS">#REF!</definedName>
    <definedName name="HEADS_EXPBLK">#REF!</definedName>
    <definedName name="HOCASH">#REF!</definedName>
    <definedName name="HOCASH_CALC">#REF!</definedName>
    <definedName name="HOCASH_EXPBLK">#REF!</definedName>
    <definedName name="HOCASH_PRCNT">#REF!</definedName>
    <definedName name="HOCASH_PROBMAG">#REF!</definedName>
    <definedName name="HOMELESS_CALC">#REF!</definedName>
    <definedName name="HOMELESS_SUMM">#REF!</definedName>
    <definedName name="HOUSBEN_CALC">#REF!</definedName>
    <definedName name="HOUSBEN_EXPBLK">#REF!</definedName>
    <definedName name="HOUSEREN_EXPBLK">#REF!</definedName>
    <definedName name="IBA">#REF!</definedName>
    <definedName name="IndUA_Val2">#REF!</definedName>
    <definedName name="INELIGIBLE">#REF!</definedName>
    <definedName name="INELIGIBLE_CALC">#REF!</definedName>
    <definedName name="INTENT">#REF!</definedName>
    <definedName name="INTENT_CALC">#REF!</definedName>
    <definedName name="LDRG_EXPBLK">#REF!</definedName>
    <definedName name="Limit_Selection1">#REF!</definedName>
    <definedName name="LOCALTAX">#REF!</definedName>
    <definedName name="LOCALTAX_PRCNT">#REF!</definedName>
    <definedName name="NF1data">#REF!</definedName>
    <definedName name="NFDATA3">#REF!</definedName>
    <definedName name="NURS_EXPBLK">#REF!</definedName>
    <definedName name="NURSING">#REF!</definedName>
    <definedName name="output">#REF!</definedName>
    <definedName name="PandPUplift">#REF!</definedName>
    <definedName name="PandPUpliftd">#REF!</definedName>
    <definedName name="Prcnt_Change_1">#REF!</definedName>
    <definedName name="Prcnt_Limit_1">#REF!</definedName>
    <definedName name="PRECFISH">#REF!</definedName>
    <definedName name="PRECFISH_EXPBLK">#REF!</definedName>
    <definedName name="PRECFISH_PRCNT">#REF!</definedName>
    <definedName name="PRESERVED">#REF!</definedName>
    <definedName name="PRESERVED_CALC">#REF!</definedName>
    <definedName name="PRESERVED_EXPBLK">#REF!</definedName>
    <definedName name="Provorfin">#REF!</definedName>
    <definedName name="RENGRANT">#REF!</definedName>
    <definedName name="RENGRANT_EXPBLK">#REF!</definedName>
    <definedName name="RENGRANT_PRCNT">#REF!</definedName>
    <definedName name="RENTALL_HA">#REF!</definedName>
    <definedName name="RENTALL_HA_PRCNT">#REF!</definedName>
    <definedName name="RENTALL_PR">#REF!</definedName>
    <definedName name="RENTALL_PR_PRCNT">#REF!</definedName>
    <definedName name="RENTEXP">#REF!</definedName>
    <definedName name="RENTEXP_EXPBLK">#REF!</definedName>
    <definedName name="RENTEXP_PRCNT">#REF!</definedName>
    <definedName name="RENTREBATE">#REF!</definedName>
    <definedName name="RENTREBATE_PRCNT">#REF!</definedName>
    <definedName name="SCHOOL_PRCNT">#REF!</definedName>
    <definedName name="SENMAIN_EXPBLK">#REF!</definedName>
    <definedName name="SENSPEC_EXPBLK">#REF!</definedName>
    <definedName name="Services">#REF!</definedName>
    <definedName name="settyear2">#REF!</definedName>
    <definedName name="settyear3">#REF!</definedName>
    <definedName name="Transfers">#REF!</definedName>
    <definedName name="TRAVEL">#REF!</definedName>
    <definedName name="TRAVEL_EXPBLK">#REF!</definedName>
    <definedName name="UA">#REF!</definedName>
    <definedName name="UA_Selection2">#REF!</definedName>
    <definedName name="UNDER60IS">#REF!</definedName>
    <definedName name="UNDER60JSA">#REF!</definedName>
    <definedName name="UNINTENT_CALC">#REF!</definedName>
    <definedName name="UNINTENT1">#REF!</definedName>
    <definedName name="UNINTENT2">#REF!</definedName>
    <definedName name="UTTING">#REF!</definedName>
    <definedName name="UTTING_EXPBLK">#REF!</definedName>
    <definedName name="Worksheet_1">#REF!</definedName>
    <definedName name="Worksheet_Selection1">#REF!</definedName>
    <definedName name="Year">#REF!</definedName>
    <definedName name="YearLess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1" i="48" l="1"/>
  <c r="B91" i="48"/>
  <c r="C85" i="48"/>
  <c r="B85" i="48"/>
  <c r="C80" i="48"/>
  <c r="B80" i="48"/>
  <c r="C65" i="48"/>
  <c r="B65" i="48"/>
  <c r="C62" i="48"/>
  <c r="B62" i="48"/>
  <c r="C59" i="48"/>
  <c r="B59" i="48"/>
  <c r="C51" i="48"/>
  <c r="B51" i="48"/>
  <c r="C41" i="48"/>
  <c r="B41" i="48"/>
  <c r="C20" i="48"/>
  <c r="B20" i="48"/>
  <c r="C4" i="48"/>
  <c r="B4" i="48"/>
  <c r="B96" i="48" s="1"/>
  <c r="B97" i="48" s="1"/>
  <c r="C96" i="48" l="1"/>
  <c r="C56" i="47"/>
  <c r="B56" i="47"/>
  <c r="C53" i="47"/>
  <c r="B53" i="47"/>
  <c r="C49" i="47"/>
  <c r="B49" i="47"/>
  <c r="C46" i="47"/>
  <c r="B46" i="47"/>
  <c r="C44" i="47"/>
  <c r="B44" i="47"/>
  <c r="C31" i="47"/>
  <c r="B31" i="47"/>
  <c r="C29" i="47"/>
  <c r="B29" i="47"/>
  <c r="C20" i="47"/>
  <c r="B20" i="47"/>
  <c r="C4" i="47"/>
  <c r="B4" i="47"/>
  <c r="C58" i="47" l="1"/>
  <c r="B58" i="47"/>
  <c r="B59" i="47" s="1"/>
</calcChain>
</file>

<file path=xl/sharedStrings.xml><?xml version="1.0" encoding="utf-8"?>
<sst xmlns="http://schemas.openxmlformats.org/spreadsheetml/2006/main" count="755" uniqueCount="377">
  <si>
    <t>Gwynedd</t>
  </si>
  <si>
    <t>Conwy</t>
  </si>
  <si>
    <t>Powys</t>
  </si>
  <si>
    <t>Ceredigion</t>
  </si>
  <si>
    <t>Rhondda Cynon Taf</t>
  </si>
  <si>
    <t>Blaenau Gwent</t>
  </si>
  <si>
    <t>Torfaen</t>
  </si>
  <si>
    <t>Ynys Môn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</si>
  <si>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</si>
  <si>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</si>
  <si>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</si>
  <si>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</si>
  <si>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</si>
  <si>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</si>
  <si>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</si>
  <si>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</si>
  <si>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Bro Morgannwg</t>
  </si>
  <si>
    <t>Merthyr Tudful</t>
  </si>
  <si>
    <t>Caerffili</t>
  </si>
  <si>
    <t>Sir Fynwy</t>
  </si>
  <si>
    <t>Casnewydd</t>
  </si>
  <si>
    <t>Caerdydd</t>
  </si>
  <si>
    <t>Cyfanswm Awdurdodau Unedol</t>
  </si>
  <si>
    <t>Awdurdod Unedol</t>
  </si>
  <si>
    <t>Newid fel canran</t>
  </si>
  <si>
    <t>Rheng</t>
  </si>
  <si>
    <t>Newid</t>
  </si>
  <si>
    <t>Cyfanswm</t>
  </si>
  <si>
    <t>Tabl 2c: Cydrannau Cyllid Cyfalaf Asesiad o Wariant Safonol (SSA), yn ôl Awdurdod Unedol</t>
  </si>
  <si>
    <t xml:space="preserve">Cyfanswm Cyllid Cyfalaf Asesiad of Wariant Safonol </t>
  </si>
  <si>
    <t>Gwasanaethau Ysgolion</t>
  </si>
  <si>
    <t>Addysg - Arall</t>
  </si>
  <si>
    <t>Gwasanaethau Cymdeithasol Personol</t>
  </si>
  <si>
    <t>Ffyrdd a thrafnidiaeth</t>
  </si>
  <si>
    <t>Tân</t>
  </si>
  <si>
    <t>Grant Amddifadedd</t>
  </si>
  <si>
    <t>Cynlluniau Gostyngiadau'r Dreth Gyngor</t>
  </si>
  <si>
    <t>Cyllid Dyledion</t>
  </si>
  <si>
    <t>Asesiad o Wariant Safonol</t>
  </si>
  <si>
    <t>Grant Cynnal Refeniw</t>
  </si>
  <si>
    <t>Cyfraddau annomestig wedi eu hailddosbarthu</t>
  </si>
  <si>
    <t>Gwasanaeth</t>
  </si>
  <si>
    <t>Addysgu meithrin ac mewn ysgolion cynradd, a gwasanaethau eraill</t>
  </si>
  <si>
    <t>Addysgu mewn ysgolion uwchradd, a gwasanaethau eraill</t>
  </si>
  <si>
    <t>Addysg arbennig</t>
  </si>
  <si>
    <t>Gwasanaethau cludiant ysgolion uwchradd</t>
  </si>
  <si>
    <t>Prydau ysgol</t>
  </si>
  <si>
    <t>Gwasanaethau cludiant meithrin ac ysgolion cynradd</t>
  </si>
  <si>
    <t>Addysg oedolion ac addysg barhaus - trafnidiaeth</t>
  </si>
  <si>
    <t>Addysg oedolion ac addysg barhaus</t>
  </si>
  <si>
    <t>Gwasanaethau ieuenctid</t>
  </si>
  <si>
    <t>Gweinyddu addysg</t>
  </si>
  <si>
    <t>Gofal preswyl a gofal cartref i oedolion hŷn</t>
  </si>
  <si>
    <t>Gwasanaethau cymdeithasol personol i oedolion iau</t>
  </si>
  <si>
    <t>Plant a phobl ifanc</t>
  </si>
  <si>
    <t>Gweinyddu Gwasanaethau Cymdeithasol Personol</t>
  </si>
  <si>
    <t>Cynnal a chadw ffyrdd</t>
  </si>
  <si>
    <t>Goleuadau stryd</t>
  </si>
  <si>
    <t>Cymorth refeniw trafnidiaeth gyhoeddus</t>
  </si>
  <si>
    <t>Tocynnau Teithio Rhatach</t>
  </si>
  <si>
    <t>Addysg diogelwch ar y ffyrdd a llwybrau diogel</t>
  </si>
  <si>
    <t>Gwasnaethau Eraill</t>
  </si>
  <si>
    <t>Hamdden</t>
  </si>
  <si>
    <t>Gwaredu sbwriel</t>
  </si>
  <si>
    <t>Casglu sbwriel</t>
  </si>
  <si>
    <t>Gweinyddu cyffredinol</t>
  </si>
  <si>
    <t>Gwasanaethau eraill</t>
  </si>
  <si>
    <t>Glanhau Strydoedd</t>
  </si>
  <si>
    <t>Gwasanaethau Llyfrgell</t>
  </si>
  <si>
    <t>Iechyd yr amgylchedd arall ac iechyd porthladdoedd</t>
  </si>
  <si>
    <t>Gweinyddu’r dreth gyngor</t>
  </si>
  <si>
    <t>Tai nad ydynt yn rhai’r Cyfrif Refeniw Tai</t>
  </si>
  <si>
    <t>Gwasanaethau Diwylliannol</t>
  </si>
  <si>
    <t>Datblygu Economaidd</t>
  </si>
  <si>
    <t>Cynllunio</t>
  </si>
  <si>
    <t>Diogelu defnyddwyr</t>
  </si>
  <si>
    <t>Diogelwch bwyd</t>
  </si>
  <si>
    <t>Cofrestru Etholiadol</t>
  </si>
  <si>
    <t>Cynllun Gostyngiadau’r  Dreth Gyngor – Cymhorthdal  Gweinyddu</t>
  </si>
  <si>
    <t>Parciau Cenedlaethol</t>
  </si>
  <si>
    <t>Diogelu'r arfordir</t>
  </si>
  <si>
    <t>Draenio</t>
  </si>
  <si>
    <t>Mynwentydd ac amlosgfeydd</t>
  </si>
  <si>
    <t>Y Grant Amddifadedd</t>
  </si>
  <si>
    <t>Cynllun Gostyngiadau’r Dreth Gyngor</t>
  </si>
  <si>
    <t>Ariannu Dyledion</t>
  </si>
  <si>
    <t>Ariannu Asedau</t>
  </si>
  <si>
    <t>Menter Fenthyca Llywodraeth Leol - Gwella Priffyrdd</t>
  </si>
  <si>
    <t>Menter Fenthyca Llywodraeth Leol - Ysgolion yr 21ain ganrif</t>
  </si>
  <si>
    <t>Cyfanswm Asesiad o Wariant Safonol (SSA)</t>
  </si>
  <si>
    <t>Y Rhaglen Rheoli Risgiau Arfordirol</t>
  </si>
  <si>
    <t>Dim cyfrifoldebau newydd</t>
  </si>
  <si>
    <t>100% sylfaen drethu wedi'i addasu</t>
  </si>
  <si>
    <t>Newid Setliad Refeniw Llywodraeth gwirioneddol fel canran</t>
  </si>
  <si>
    <t>Budd-daliadau &amp; CTRS</t>
  </si>
  <si>
    <t>TBC</t>
  </si>
  <si>
    <t>Ffi glwyd</t>
  </si>
  <si>
    <t>Mae'r daflen waith hon yn cynnwys un tabl. Mae rhai celloedd yn cyfeirio at nodiadau sydd ar gael ar y daflen waith nodiadau.</t>
  </si>
  <si>
    <t>Cynllun Allanol Cyfun Terfynol y pen (£) [Nodyn 2]</t>
  </si>
  <si>
    <t>Cyllid cyfalaf ar gyfer y ddyled dybiannol: Ad-dalu</t>
  </si>
  <si>
    <t>Cyllid cyfalaf ar gyfer y ddyled dybiannol: Llog</t>
  </si>
  <si>
    <t xml:space="preserve">Mae rhewi'r cwareli wedi'u troi ymlaen. I ddiffodd rhewi'r cwareli dewiswch y rhuban ‘Gweld’ yna ‘Rhwi'r Cwareli’ yna ‘Dadrewi Cwareli’ neu defnyddiwch [Alt W, F]. </t>
  </si>
  <si>
    <t>2024-25</t>
  </si>
  <si>
    <t>Addysg - Arall (o rain isod)</t>
  </si>
  <si>
    <t>Gwasanaethau Ysgolion (o rain isod)</t>
  </si>
  <si>
    <t>Gwasanaethau cymdeithasol personol (o rain isod)</t>
  </si>
  <si>
    <t>Ffyrdd a Thrafnidiaeth (o rain isod)</t>
  </si>
  <si>
    <t>Asesiad o Wariant Safonol (SSA) ddim yn gyfredol (o rain isod)</t>
  </si>
  <si>
    <t>Cyllid Pontio at yr Economi Gylchol a Cherbydau Allyriadau Isel Iawn</t>
  </si>
  <si>
    <t>Y Grant Cyfalaf Addysg Cyfrwng Cymraeg</t>
  </si>
  <si>
    <t>Grant Llety Gwasgaru Trais yn erbyn Menywod, Cam-drin Domestig a Thrais Rhywiol</t>
  </si>
  <si>
    <t>Trais yn Erbyn Menywod, Cam-drin Domestig a Thrais Rhywiol</t>
  </si>
  <si>
    <t>Tabl 1a: Newid mewn Cyllid Allanol Cyfun (AEF), wedi’i addasu ar gyfer trosglwyddiadau, yn ôl Awdurdod Unedol</t>
  </si>
  <si>
    <t>Tabl 1b: Newid mewn Cyllid Allanol Cyfun (AEF) ynghyd ag ychwanegiad cyllid, heb ei addasu ar gyfer trosglwyddiadau, yn ôl awdurdod unedol</t>
  </si>
  <si>
    <t>Tabl 3: Cyfrifoldebau Newydd, yn ôl Awdurdod Unedol</t>
  </si>
  <si>
    <t>Tabl 4a: Cymhariaeth o gyfanswm Asesiad o Wariant Safonol (SSA), yn ôl Awdurdod Unedol</t>
  </si>
  <si>
    <t>SEREN</t>
  </si>
  <si>
    <t>Y Grant Cynnal Gwasnaethau Bysiau</t>
  </si>
  <si>
    <t>Y Dull Cenedlaethol ar gyfer Eiriolaeth Statudol i Blant a Phobl Ifanc</t>
  </si>
  <si>
    <t>Cydlyniant Cymunedol</t>
  </si>
  <si>
    <t>Grant Diwrnod Lluoedd Arfog</t>
  </si>
  <si>
    <t>Enw Portffolio a Grant</t>
  </si>
  <si>
    <t>Tabl 7: Rhestr a symiau amcangyfrifedig o Grantiau ar gyfer gyfan Cymru</t>
  </si>
  <si>
    <t>Tabl 2b: Setliad cyfalaf llywodraeth leol, yn ôl portffolio gweinidogol</t>
  </si>
  <si>
    <t>Arfor 2</t>
  </si>
  <si>
    <t xml:space="preserve">Mae'r daflen waith hon yn cynnwys un tabl. Mae rhai celloedd yn cyfeirio at nodiadau sydd ar gael ar y daflen waith nodiadau.     </t>
  </si>
  <si>
    <t xml:space="preserve">Cyllid Cyfalaf Anghenion Dysgu Ychwanegol </t>
  </si>
  <si>
    <t xml:space="preserve">Rheoli Perygl Llifogydd ac Erydu Arfordirol </t>
  </si>
  <si>
    <t xml:space="preserve">Y Rhaglen Rheoli Risgiau Arfordirol </t>
  </si>
  <si>
    <t xml:space="preserve">Y Gronfa Cyfalaf Cyffredinol </t>
  </si>
  <si>
    <t xml:space="preserve">Grant Cynnal Rhandiroedd </t>
  </si>
  <si>
    <t xml:space="preserve">Cyfanswm portffolios </t>
  </si>
  <si>
    <t>Cymorth Ieuenctid</t>
  </si>
  <si>
    <t xml:space="preserve">Grant Rheoli Gwastraff Cynaliadwy </t>
  </si>
  <si>
    <t>Grant Gweinyddu'r Cynnig Gofal Plant</t>
  </si>
  <si>
    <t>Grant Cymorth Ychwanegol – Cynnig Gofal Plant</t>
  </si>
  <si>
    <t>Byrddau Diogelu – hyfforddiant</t>
  </si>
  <si>
    <t>Swyddog Data i gynorthwyo'r PfG Dileu Elw</t>
  </si>
  <si>
    <t xml:space="preserve">Trefniadau Diogelu wrth Amddifadu o Ryddid </t>
  </si>
  <si>
    <t>Grant Urddas Mislif yn Ysgolion a Chymunedau</t>
  </si>
  <si>
    <t>Trais yn erbyn Menywod, Cam-drin Domestig a Thrais Rhywiol – Grant Refeniw</t>
  </si>
  <si>
    <t>Grantiau penodol [Nodyn 9]</t>
  </si>
  <si>
    <t>Tabl 1a: Newid mewn Cyllid Allanol Cyfun (AEF), wedi’i addasu ar gyfer trosglwyddiadau, yn ôl Awdurdod Unedol (£000)</t>
  </si>
  <si>
    <t>Tabl 1b: Newid mewn Cyllid Allanol Cyfun (AEF) ynghyd ag ychwanegiad cyllid, heb ei addasu ar gyfer trosglwyddiadau, yn ôl awdurdod unedol (£000)</t>
  </si>
  <si>
    <t>Tabl 2c: Cydrannau Cyllid Cyfalaf Asesiad o Wariant Safonol (SSA), yn ôl Awdurdod Unedol (£000)</t>
  </si>
  <si>
    <t>Tabl 3: Cyfrifoldebau Newydd, yn ôl Awdurdod Unedol (£000)</t>
  </si>
  <si>
    <t>Tabl 4b: Cyfansymiau sector yr Asesiadau Gwariant Safonol (SSA), wedi’i addasu ar gyfer trosglwyddiadau, yn ôl Awdurdod Unedol, 2023-24</t>
  </si>
  <si>
    <t>o hwnnw: Grant  Cyfalaf Cyffredinol [Nodyn 2]</t>
  </si>
  <si>
    <t>o hwnnw: Benthyca â chymorth heb ei neilltuo [Nodyn 3]</t>
  </si>
  <si>
    <t>Tabl 4a: Cymhariaeth o gyfanswm Asesiad o Wariant Safonol (SSA), yn ôl Awdurdod Unedol (£000) [Nodyn 2]</t>
  </si>
  <si>
    <t>100% o sail dreth [Nodyn 1]</t>
  </si>
  <si>
    <t>Y Dreth Gyngor [Nodyn 2]</t>
  </si>
  <si>
    <t>Cyllid Allanol Cyfun [Nodyn 3]</t>
  </si>
  <si>
    <t>Cydraddoli ar gyfer adnodd [Nodyn 3]</t>
  </si>
  <si>
    <t>Disgyblion [Nodyn 4]</t>
  </si>
  <si>
    <t>Data prydau ysgol am ddim [Nodyn 5]</t>
  </si>
  <si>
    <t>Poblogaeth [Nodyn 6]</t>
  </si>
  <si>
    <t>Data Eraill [Nodyn 7]</t>
  </si>
  <si>
    <t>Data cyfrif refeniw / alldro [Nodyn 8]</t>
  </si>
  <si>
    <t>Cyllido Asedau a Dyled ac cyfradd cronfa [Nodyn 9]</t>
  </si>
  <si>
    <t>Cyfanswm gwahaniaeth unigol [Nodyn 10]</t>
  </si>
  <si>
    <t>Newid fel canran [Nodyn 11]</t>
  </si>
  <si>
    <t xml:space="preserve"> Gwahaniaeth rhwng canran unigol [Nodyn 12]</t>
  </si>
  <si>
    <t>Mae Cyllid Cyfalaf Cyffredinol wedi'i rannu'n Fenthyciad â Chymorth (USB) a Grant Cyfalaf Cyffredinol (GCG).</t>
  </si>
  <si>
    <t>Nodiadau</t>
  </si>
  <si>
    <t>Rhif nodyn</t>
  </si>
  <si>
    <t>Nodyn testun</t>
  </si>
  <si>
    <t>Tabl 2a i Tabl 2c</t>
  </si>
  <si>
    <t>Tabl 4a i Tabl 4d</t>
  </si>
  <si>
    <t>Tabl 5</t>
  </si>
  <si>
    <t>Tabl 6</t>
  </si>
  <si>
    <t>Tabl 7</t>
  </si>
  <si>
    <t>Tabl 8</t>
  </si>
  <si>
    <t>Dosberthir Grant Cyfalaf Cyffredinol yn gymesur â chyfanswm y Cyllid Cyfalaf Cyffredinol.</t>
  </si>
  <si>
    <t>Mae'r USB yn deillio trwy dynnu'r dyraniadau Grant Cyfalaf Cyffredinol o'r Cyllid Cyfalaf Cyffredinol.</t>
  </si>
  <si>
    <t>Mae'r cyfansymiau sector SSA hyn yn ddarostyngedig i addasiadau a nodir yn Nhabl 6.</t>
  </si>
  <si>
    <t>Swm y grant cynnal refeniw, Cyfraddau Annomestig wedi'u hailddosbarthu ac arian llawr.</t>
  </si>
  <si>
    <t>Addasiadau i'r sylfaen ar gyfer cymariaethau tebyg i debyg</t>
  </si>
  <si>
    <t>Nodyn: Mae'r AEF cyhoeddedig yn destun addasiad i'r sylfaen dreth i'w gwneud yn sail addas ar gyfer cyfrifo'r llawr.</t>
  </si>
  <si>
    <t>Mae hyn yn cynnwys diweddaru'r lefelau treth gyngor, sylfaen dreth gosod trethi, rhyddhad NNDR dewisol a'r ganran codi treth cyngor tybiannol. Bydd y rhai sydd â seiliau treth cymharol uwch yn gweld gostyngiad canran mwy o'r golofn hon, dim ond oherwydd bod y model yn tybio y gallant godi mwy o incwm trwy'r dreth gyngor o'i gymharu ag ardaloedd eraill.</t>
  </si>
  <si>
    <t>Defnyddio cyfartaledd o 3 blynedd o ddata eFSM neu'r disgyblion a ddiogelir dros dro.</t>
  </si>
  <si>
    <t>Hon yw'r drydedd flwyddyn o gael ei halltudio. Mae'r dull hwn i'w weld yn adroddiad Is-grŵp Dosbarthu 2019:: https://gov.wales/sites/default/files/publications/2020-02/paper-24-september-2019.pdf.</t>
  </si>
  <si>
    <t>Mae hyn yn adlewyrchu newid i'r fethodoleg cyfradd pwll a fydd yn cael ei gyflwyno'n raddol dros 4 blynedd.  Gellir dod o hyd i fanylion y newid hwn yn adroddiad is-grŵp dosbarthu 2021.</t>
  </si>
  <si>
    <t>Mae hyn yn dangos effaith ariannol gronnol y newidiadau ynysig a ddangosir yng ngholofnau E i O.</t>
  </si>
  <si>
    <t>Mae hyn yn cymharu'r gwahaniaeth o'r newidiadau ynysig yng ngholofn P, i'r cyllid allanol cyfanredol wedi'i addasu o swm colofnau C a D.</t>
  </si>
  <si>
    <t>Mae'r golofn hon yn cymharu'r gwahaniaeth rhwng y newid canran setliad gwirioneddol a'r newid canrannol ynysig. Bydd hyn yn annhebygol o fod yn sero oherwydd synergedd y newidyn yng ngholofnau E i O yn y setliad gwirioneddol.</t>
  </si>
  <si>
    <t>Cyllid ychwanegol</t>
  </si>
  <si>
    <t>Tabl 1a i Tabl 1c</t>
  </si>
  <si>
    <t xml:space="preserve">Grant Tai Cymdeithasol </t>
  </si>
  <si>
    <t xml:space="preserve">Grant Gwella Mynediad  </t>
  </si>
  <si>
    <t xml:space="preserve">Ysgolion Bro - Cyfalaf </t>
  </si>
  <si>
    <t xml:space="preserve">Gofal Plant a’r Blynyddoedd Cynnar </t>
  </si>
  <si>
    <t xml:space="preserve">Gofal Plant a'r Blynyddoedd Cynnar - Grantiau Bach </t>
  </si>
  <si>
    <t>Rhaglen Fuddsoddi mewn TGCh Ysgolion</t>
  </si>
  <si>
    <t>Bargeinion Dinesig a Thwf</t>
  </si>
  <si>
    <t xml:space="preserve">Datgarboneiddio Llywodraeth Leol </t>
  </si>
  <si>
    <t xml:space="preserve">CAM 3 Rhaglen Gydweithredu Cymru ar Asedau </t>
  </si>
  <si>
    <t xml:space="preserve">Cronfa Y Pethau Pwysig </t>
  </si>
  <si>
    <t xml:space="preserve">Cyfanswm Iechyd Meddwl a Llesiant (o'r rhain isod) </t>
  </si>
  <si>
    <t xml:space="preserve">Grant Adnewyddu Safleoedd Sipsiwn a Theithwyr  </t>
  </si>
  <si>
    <t xml:space="preserve">      Model Buddsoddi Cydfuddiannol  - Refeniw</t>
  </si>
  <si>
    <t xml:space="preserve">Prisiau Siwrneiau Consesiynol Gorfodol </t>
  </si>
  <si>
    <t xml:space="preserve">Gweithgor Agregau Rhanbarthol y Gogledd </t>
  </si>
  <si>
    <t xml:space="preserve">Y Grant Plant a Chymunedau </t>
  </si>
  <si>
    <t xml:space="preserve">Grant Gweithlu Gofal Cymdeithasol </t>
  </si>
  <si>
    <t>Cronfa Weithredu ar gyfer Camddefnyddio Sylweddau [Nodyn 22]</t>
  </si>
  <si>
    <t xml:space="preserve">Rhaglen y Cymoedd Technoleg  </t>
  </si>
  <si>
    <t xml:space="preserve">Digwyddiadau Cymru </t>
  </si>
  <si>
    <t>Cynllun Argyfwng Bysiau</t>
  </si>
  <si>
    <t>Mae'r wybodaeth a welir uchod yn dangos cyfanswm pob grant: efallai bydd rhai grantiau yn cael eu rhannu rhwng awdurdodau lleol a chyrff eraill. Mae'n bwysig nodi mai dangosol yn unig yw'r symiau ar gyfer y dyfodol ar hyn o bryd a'u bod yn debygol o newid. Mater i'r maes polisi perthnasol yw rhoi gwybod yn ffurfiol am ddyraniadau grant.</t>
  </si>
  <si>
    <t xml:space="preserve"> Deddf Grantiau Adeiladau Hanesyddol 1953, Deddf Grantiau Adeiladau Hanesyddol 1990, Grantiau Henebion, Grantiau ar gyfer Perchnogion a Chytunbebau Rheoli, a Grantiau ar gyfer Cofebau Rhyfel. </t>
  </si>
  <si>
    <t xml:space="preserve">Defnyddir y rhyddhad i leihau biliau trethdalwyr yn unig ac mae'n disodli'r incwm y byddai awdurdodau fel arall yn ei gasglu gan drethdalwyr cymwys. </t>
  </si>
  <si>
    <t>Cyfunwyd y grantiau Anghenion Cymhleth a Buvidal â Grant Camddefnyddio Sylweddau</t>
  </si>
  <si>
    <t>Carbon Sero Net wedi'i gynnwys ym Mand B - grant Cymunedau Cynaliadwy ar gyfer Dysgu</t>
  </si>
  <si>
    <t>Darperir cyllid i'r rhanbarth er mwyn galluogi pob un o'i Awdurdodau Lleol i ddatblygu Cynllun Ynni Ardal Leol</t>
  </si>
  <si>
    <t xml:space="preserve">Pob Grant </t>
  </si>
  <si>
    <t>Pob grant ac eithrio TBC (ar gyfer cymhariaeth gyfatebol) a throsglwyddiadau GCR</t>
  </si>
  <si>
    <r>
      <t xml:space="preserve">Tabl 2b: Setliad cyfalaf llywodraeth leol, yn ôl portffolio gweinidogol (£000) </t>
    </r>
    <r>
      <rPr>
        <b/>
        <sz val="15"/>
        <color indexed="8"/>
        <rFont val="Arial"/>
        <family val="2"/>
      </rPr>
      <t>[Nodyn 4]</t>
    </r>
  </si>
  <si>
    <r>
      <t xml:space="preserve">Tabl 7: Rhestr a symiau amcangyfrifedig o Grantiau ar gyfer gyfan Cymru (£000) </t>
    </r>
    <r>
      <rPr>
        <b/>
        <sz val="15"/>
        <color indexed="8"/>
        <rFont val="Arial"/>
        <family val="2"/>
      </rPr>
      <t>[Nodyn 1]</t>
    </r>
  </si>
  <si>
    <t xml:space="preserve">Prydau Ysgol Am Ddim Gynradd Cynhwysol  </t>
  </si>
  <si>
    <t xml:space="preserve">Teithio â Gostyngiad Ieuenctid (Fy Ngherdyn Teithio) </t>
  </si>
  <si>
    <t>Setliad Refeniw Dros Dro Llywodraeth Leol Cymru 2025-2026</t>
  </si>
  <si>
    <t>Tabl 1c: Cyllid Allanol Cyfun (AEF), yn ôl Awdurdod Unedol, 2025-26</t>
  </si>
  <si>
    <t>Tabl 2a: Dadansoddiad o'r Cyllid Cyfalaf Cyffredinol (GCF), yn ôl Awdurdod Unedol, 2025-26</t>
  </si>
  <si>
    <t>Tabl 4c: Cyfansymiau sector yr Asesiadau Gwariant Safonol (SSA), yn ôl Awdurdod Unedol, 2025-26</t>
  </si>
  <si>
    <t>Tabl 4d: Asesiadau ar sail Dangosyddion Gwasanaethau (IBAs), yn ôl Awdurdod Unedol, 2025-26</t>
  </si>
  <si>
    <t>Tabl 5: Manylion Prif Gyllid Cynghorau, yn ôl Awdurdod Unedol, 2025-26</t>
  </si>
  <si>
    <t>Tabl 6: Newidiadau i sylfaen Cyllid Allanol Cyfun (AEF) 2025-26, yn ôl Awdurdod Unedol</t>
  </si>
  <si>
    <t>Tabl 8: Mae'r tabl yn ynysu effaith unigol diweddaru rhai elfennau o fformiwla 2024-25 drwy defnyddio data 2025-26</t>
  </si>
  <si>
    <t>Cyllid Allanol Cyfun Terfynol 2024-25 [Nodyn 1]</t>
  </si>
  <si>
    <t>Cyllid Allanol Cyfun Dros Dro 2025-26</t>
  </si>
  <si>
    <t>Cynllun Allanol Cyfun cyllid terfynol 2025-26 (£000)</t>
  </si>
  <si>
    <t>Tabl 2a: Dadansoddiad o'r Cyllid Cyfalaf Cyffredinol (GCF), yn ôl Awdurdod Unedol, 2025-26 (£000)</t>
  </si>
  <si>
    <t>Cyllid Cyfalaf Cyffredinol 2025-26 [Nodyn 1]</t>
  </si>
  <si>
    <t>Asesiad o Wariant Safonol Terfynol 2024-25 [Nodyn 1]</t>
  </si>
  <si>
    <t>Asesiad o Wariant Safonol dros dro 2025-26</t>
  </si>
  <si>
    <t>Tabl 4b: Cyfansymiau sector yr Asesiadau Gwariant Safonol (SSA), wedi’i addasu ar gyfer trosglwyddiadau, yn ôl Awdurdod Unedol, 2024-25 (£000) [Nodyn 2]</t>
  </si>
  <si>
    <t>Tabl 4c: Cyfansymiau sector yr Asesiadau Gwariant Safonol (SSA), yn ôl Awdurdod Unedol, 2025-26 (£000)</t>
  </si>
  <si>
    <t>Tabl 4d: Asesiadau ar sail Dangosyddion Gwasanaethau (IBAs), yn ôl Awdurdod Unedol, 2025-26 (£000)</t>
  </si>
  <si>
    <t>Tabl 5: Manylion Prif Gyllid Cynghorau, yn ôl Awdurdod Unedol, 2025-26 (£000)</t>
  </si>
  <si>
    <t>Tabl 6: Newidiadau i sylfaen Cyllid Allanol Cyfun (AEF) 2025-26, yn ôl Awdurdod Unedol (£000) [Nodyn 1 &amp; 2]</t>
  </si>
  <si>
    <t>Cyllid Allanol Cyfun 2024-25 wedi'i gyhoeddi</t>
  </si>
  <si>
    <t>Cyllid Allanol Cyfun 2024-25 wedi'i addasu gyda'r sylfaen drethu</t>
  </si>
  <si>
    <t>2025-26</t>
  </si>
  <si>
    <t>Tabl 8: Mae'r tabl yn ynysu effaith unigol diweddaru rhai elfennau o fformiwla 2024-25 drwy defnyddio y 2025-26 data.</t>
  </si>
  <si>
    <t>Trosglwyddiadau ar werthoedd 2024-25 [Nodyn 1]</t>
  </si>
  <si>
    <t>Newid Mewn Cyllid (2024-25) [Nodyn 2]</t>
  </si>
  <si>
    <t xml:space="preserve">Yn seiliedig ar amcangyfrifon poblogaeth canol blwyddyn 2023. </t>
  </si>
  <si>
    <t>Dyma effaith ynysig cynyddu cyllid craidd AEF Cymru i lefel 2025-26 (h.y. ac eithrio trosglwyddiadau a thocynnau ychwanegol). Mae'r effaith a ddangosir yn y golofn hon yn dibynnu ar nifer o ffactorau, ond mae'n cael ei yrru'n bennaf gan seiliau treth awdurdodau mewn perthynas â'u SSA. Mae gan y rhai sydd â sylfaen dreth gymharol uwch gyfran lai o'u SSA trwy AEF. Bydd y rhain yn gweld cynnydd canrannol mwy o'r golofn hon, dim ond oherwydd bod eu ffigurau sylfaen cymharol yn llai.</t>
  </si>
  <si>
    <t>Diweddaru data cyfrifiad blynyddol ysgolion lefel disgyblion hyd at 2024, ac eithrio prydau ysgol am ddim.</t>
  </si>
  <si>
    <t xml:space="preserve">Defnyddio amcangyfrifon poblogaeth canol blwyddyn 2023 diweddaraf. </t>
  </si>
  <si>
    <t>Mae'r data alldro refeniw yn defnyddio data diweddaraf 2023-24.</t>
  </si>
  <si>
    <t xml:space="preserve">Cyfanswm Tai a Llywodraeth Leol (o'r rhain isod) </t>
  </si>
  <si>
    <t xml:space="preserve">Lwfans Atgyweiriadau Mawr </t>
  </si>
  <si>
    <t xml:space="preserve">Y Rhaglen Gyfalaf Llety Trosiannol </t>
  </si>
  <si>
    <t xml:space="preserve">Trawsnewid Trefi Arian Cyfalaf </t>
  </si>
  <si>
    <t xml:space="preserve">Cynllun Grant Cartrefi Gwag </t>
  </si>
  <si>
    <t xml:space="preserve">Y Rhaglen Ôl-osod er mwyn Optimeiddio </t>
  </si>
  <si>
    <t xml:space="preserve">Cronfa Tai â Gofal </t>
  </si>
  <si>
    <t>Grant gwella diogelwch tân adeiladau tai cymdeithasol</t>
  </si>
  <si>
    <t>HWYLUSO</t>
  </si>
  <si>
    <t xml:space="preserve">Awdurdod Harbwr Caerdydd </t>
  </si>
  <si>
    <t xml:space="preserve">Cyfarwyddyd Cynllunio Erthygl 4 yn Nwyfor  </t>
  </si>
  <si>
    <t xml:space="preserve">Cyfanswm Addysg ac Addysg Bellach ac Uwch (o'r rhain isod) </t>
  </si>
  <si>
    <t xml:space="preserve">Cymunedau Dysgu Cynaliadwy [Nodyn 5]    </t>
  </si>
  <si>
    <t xml:space="preserve">Cyfanswm Trafnidiaeth a Gogledd Cymru (o'r rhain isod) </t>
  </si>
  <si>
    <t xml:space="preserve">Grantiau Trafnidiaeth Lleol [Nodyn 6] </t>
  </si>
  <si>
    <t xml:space="preserve">Cyfanswm Newid Hinsawdd a Materion Gwledig (o'r rhain isod) </t>
  </si>
  <si>
    <t xml:space="preserve">Cynllun Grantiau Diogelwch Tomenni Glo </t>
  </si>
  <si>
    <t xml:space="preserve">Cynllun Prydlesu Cymru (Cyfalaf) </t>
  </si>
  <si>
    <t>Tirweddau Cynaliadwy, Lleoedd Cynaliadwy (gan gynnwys Rhaglenni Cydweithredol) - Tirweddau Cenedlaethol (AHNE)</t>
  </si>
  <si>
    <t xml:space="preserve">Cronfa Ddatblygu Cynaliadwy </t>
  </si>
  <si>
    <t>Cronfa gymorth i reoli Ansawdd Aer Lleol</t>
  </si>
  <si>
    <t>Cynllun Braenaru' Cynllun Prydlesu y Sector Rhentu Preifat (Cyfalaf)</t>
  </si>
  <si>
    <t xml:space="preserve">Cronfa Aer Glân - Cydymffurfio â thargedau NO2 </t>
  </si>
  <si>
    <t xml:space="preserve">Diogelwch Cronfeydd Dŵr   </t>
  </si>
  <si>
    <t xml:space="preserve">Cyfanswm Iechyd, Gofal Cymdeithasol a Phlant (o'r rhain isod) </t>
  </si>
  <si>
    <t xml:space="preserve">Cronfa Gyfalaf Integreiddio ac Ailgydbwyso Iechyd a Gofal Cymdeithasol  </t>
  </si>
  <si>
    <t xml:space="preserve">Cyfanswm Diwylliant, Sgiliau a Phartneriaeth Gymdeithasol (o'r rhain isod) </t>
  </si>
  <si>
    <t xml:space="preserve">Rhaglen Gyfalaf Diwylliant </t>
  </si>
  <si>
    <t xml:space="preserve">Y Grant Adeiladau Hanesyddol [Nodyn 7] </t>
  </si>
  <si>
    <t xml:space="preserve">Cyfanswm Cyfiawnder Cymdeithasol, y Trefnydd a'r Prif Chwip (o'r rhain isod) </t>
  </si>
  <si>
    <t xml:space="preserve">Cyfanswm Yr Economi, Ynni a Chynllunio (o'r rhain isod) </t>
  </si>
  <si>
    <t xml:space="preserve">Arfor 2   </t>
  </si>
  <si>
    <t xml:space="preserve">Cronfa Weithredu ar gyfer Camddefnyddio Sylweddau </t>
  </si>
  <si>
    <t>Cyfanswm y portffolios, ac eithriad TBC (er mwyn cymhariaeth tebyg am debyg)</t>
  </si>
  <si>
    <t>Cyllid Allanol Cyfun 2024-25 wedi'i addasu</t>
  </si>
  <si>
    <t>Grant Addysg Awdurdodau Lleol - Safonau Ysgolion</t>
  </si>
  <si>
    <t xml:space="preserve">Grant Addysg Awdurdodau Lleol – Ecwiti </t>
  </si>
  <si>
    <r>
      <t xml:space="preserve">Prydau Ysgol am ddim i holl blant Ysgolion Cynradd </t>
    </r>
    <r>
      <rPr>
        <strike/>
        <sz val="12"/>
        <rFont val="Arial"/>
        <family val="2"/>
      </rPr>
      <t xml:space="preserve"> </t>
    </r>
  </si>
  <si>
    <t xml:space="preserve">Grant Addysg Awdurdodau Lleol – Diwygio </t>
  </si>
  <si>
    <t xml:space="preserve">Darpariaeth Chweched Dosbarth Ysgolion Addysg Ôl-16 Awdurdodau Lleol (Cyllid Prif Ffrwd, gan gynnwys Rheoli Newid) [Nodyn 44]  </t>
  </si>
  <si>
    <r>
      <rPr>
        <sz val="12"/>
        <color theme="1"/>
        <rFont val="Arial"/>
        <family val="2"/>
      </rPr>
      <t>Cyflogau Athrawon</t>
    </r>
    <r>
      <rPr>
        <b/>
        <sz val="12"/>
        <color rgb="FFFF0000"/>
        <rFont val="Arial"/>
        <family val="2"/>
      </rPr>
      <t xml:space="preserve"> </t>
    </r>
    <r>
      <rPr>
        <sz val="12"/>
        <rFont val="Arial"/>
        <family val="2"/>
      </rPr>
      <t xml:space="preserve">[Nodyn 45]  </t>
    </r>
  </si>
  <si>
    <t xml:space="preserve">Y Grant Hanfodion Ysgol </t>
  </si>
  <si>
    <t xml:space="preserve">Grant Addysg Awdurdodau Lleol - Cymraeg 2050 </t>
  </si>
  <si>
    <t xml:space="preserve">Darpariaeth Dysgu yn y Gymuned i Oedolion [Nodyn 44] </t>
  </si>
  <si>
    <r>
      <t xml:space="preserve">Grant Addysg Awdurdodau Lleol sy'n Seiliedig ar Alw - Lleoliadau Arbenigol Ôl-16  </t>
    </r>
    <r>
      <rPr>
        <strike/>
        <sz val="12"/>
        <rFont val="Arial"/>
        <family val="2"/>
      </rPr>
      <t xml:space="preserve"> </t>
    </r>
  </si>
  <si>
    <t xml:space="preserve">      Grant Addysg Awdurdodau Lleol sy'n Seiliedig ar Alw - Cyllid Arall [Nodyn 46] </t>
  </si>
  <si>
    <t>Ysgolion Cyfrwng Cymraeg</t>
  </si>
  <si>
    <t xml:space="preserve">Cyllid i gefnogi cynigion sy'n ymwneud â dileu elw o ofal Plant sy'n Derbyn Gofal  </t>
  </si>
  <si>
    <t xml:space="preserve">CyllidiI gefnogi cynigion sy'n ymwneud  â diwygiadau radical i ofal Plant sy'n Derbyn Gofal </t>
  </si>
  <si>
    <t>Gwasanaethau Cymorth Mabwysiadu</t>
  </si>
  <si>
    <t xml:space="preserve">Cronfa Newid Plant sy'n Derbyn Gofal - Cefnogi Maethu Cymru  </t>
  </si>
  <si>
    <t xml:space="preserve"> Cronfa Cymunedau Oed Gyfeilgar</t>
  </si>
  <si>
    <t xml:space="preserve">Gweithredu Cynllun Strategol y Gwasanaeth Mabwysiadu Cenedlaethol (NAS) 'AdoptCymru 2025 a thu hwnt' </t>
  </si>
  <si>
    <t xml:space="preserve">Datblygu Brand Cymru Gyfan ar gyfer Maethu Awdurdodau Lleol  </t>
  </si>
  <si>
    <t xml:space="preserve">Cefnogi Diogelu Rhanbarthol gyda datblygu a gweithredu'r Adolygiad Diogelu Unedig Sengl </t>
  </si>
  <si>
    <t xml:space="preserve">Grant Cyfleoedd Chwarae Cymru Gyfan </t>
  </si>
  <si>
    <t xml:space="preserve">Cofrestr Mabwysiadu Cymru </t>
  </si>
  <si>
    <t xml:space="preserve">Gwasanaethau Eiriolaeth a Chymorth i Rieni Cyfoed (PPASS) </t>
  </si>
  <si>
    <t xml:space="preserve">Cynnal Gweithdrefnau Diogelu Cymru </t>
  </si>
  <si>
    <t xml:space="preserve">      Grant Cyflawni Cynllun Dysgu a Datblygu Adolygiad Diogelu Unedig Sengl</t>
  </si>
  <si>
    <t xml:space="preserve">      Y Grant Cymorth Tai   </t>
  </si>
  <si>
    <t xml:space="preserve">Digartrefedd - Dull Neb Ar Ôl  </t>
  </si>
  <si>
    <t>RSG</t>
  </si>
  <si>
    <t xml:space="preserve">Digartrefedd - Atal Digartrefedd Dewisol  </t>
  </si>
  <si>
    <t xml:space="preserve">Y Grant Tai Fforddiadwy  </t>
  </si>
  <si>
    <t xml:space="preserve">Digartrefedd - Swyddi Strategol  </t>
  </si>
  <si>
    <t>Trawsnewid Refeniw Trefi</t>
  </si>
  <si>
    <t xml:space="preserve">      CAM 3 Rhaglen Gydweithredu Cymru ar Asedau </t>
  </si>
  <si>
    <t xml:space="preserve">Swyddogion Galluogi Tai Gwledig  </t>
  </si>
  <si>
    <t xml:space="preserve">      Diddymu tollau'r Pont Cleddau (A477) </t>
  </si>
  <si>
    <t xml:space="preserve">Grantiau Trafnidiaeth Lleol  </t>
  </si>
  <si>
    <t xml:space="preserve">Cyfanswm Cyllid a'r Gymraeg (o'r rhain isod) </t>
  </si>
  <si>
    <t xml:space="preserve">      Rhyddhad Ardrethi Manwerthu, Hamdden a Lletygarwch [Nodyn 21]</t>
  </si>
  <si>
    <t xml:space="preserve">      Hybu a Hyrwyddo Defnydd y Gymraeg </t>
  </si>
  <si>
    <t xml:space="preserve">Cynllun Prydlesu Cymru (Refeniw) </t>
  </si>
  <si>
    <t xml:space="preserve">Gorfodi'r prosiect Trwyddedu Anifeiliaid Cymru </t>
  </si>
  <si>
    <t xml:space="preserve">Cynllun Grantiau Diogelwch Tomenni Glo   </t>
  </si>
  <si>
    <t xml:space="preserve">Cronfa gymorth i reoli Ansawdd Aer Lleol </t>
  </si>
  <si>
    <t xml:space="preserve">   Refeniw Cadarn - Tirweddau Cenedlaethol (AHNE) </t>
  </si>
  <si>
    <t>Cronfa Aer Glân - Cydymffurfio â thargedau NO2</t>
  </si>
  <si>
    <t xml:space="preserve">Cynllun Braenaru' Cynllun Prydlesu y Sector Rhentu Preifat (Refeniw) </t>
  </si>
  <si>
    <t xml:space="preserve">Cynllun Cyflawni Partneriaethau Iechyd a Lles Anifeiliaid Allau  </t>
  </si>
  <si>
    <t xml:space="preserve">Gweithgor Agregau Rhanbarthol y De  </t>
  </si>
  <si>
    <t xml:space="preserve">Adroddiad Monitro Cynllunio Gwastraff – y Gogledd a'r De-ddwyrain </t>
  </si>
  <si>
    <t xml:space="preserve">Adroddiad Monitro Cynllunio Gwastraff -y De-orllewin </t>
  </si>
  <si>
    <t xml:space="preserve">Cymunedau am Waith+  </t>
  </si>
  <si>
    <t xml:space="preserve">Grant Refeniw Diwylliant </t>
  </si>
  <si>
    <t xml:space="preserve">      Grant Sgiliau</t>
  </si>
  <si>
    <t xml:space="preserve">Grantiau Gwasanaeth Arbenigol  </t>
  </si>
  <si>
    <t>Grant Cymorth Tanwydd y Gaeaf i Sipsiwn, Roma a Theithwyr</t>
  </si>
  <si>
    <t xml:space="preserve">Cynllunio Ynni Ardal Leol - Cymorth Adnoddau (Canolbarth Cymru, Gogledd Cymru a De-orllewin Cymru)  [Nodyn 39]  </t>
  </si>
  <si>
    <t>Tâl Athrawon</t>
  </si>
  <si>
    <t>Pensiynau Athrawon</t>
  </si>
  <si>
    <t>Gwasanaeth Tân</t>
  </si>
  <si>
    <t>Pensiynau Tân</t>
  </si>
  <si>
    <t>Tâl Tân</t>
  </si>
  <si>
    <t>Cyflawni gwaith atal llifogydd</t>
  </si>
  <si>
    <t>Claddedigaethau Plant</t>
  </si>
  <si>
    <t>Ni adawodd neb allan</t>
  </si>
  <si>
    <t>Atal Digartrefedd Dewisol</t>
  </si>
  <si>
    <t>Cydlynu Strategol</t>
  </si>
  <si>
    <t>Trosglwyddiadau i mewn/allan: Rhaglen Rheoli Risg Arfordirol</t>
  </si>
  <si>
    <t>Mae'r AEF a gyhoeddwyd ar gyfer Cyllid Allanol Agregau terfynol 2025-26 yn ddarostyngedig i nifer o addasiadau a nodir yn Nhabl 6.</t>
  </si>
  <si>
    <t>Mae'r grantiau'n cynnwys y Gronfa Teithio Llesol, y Gronfa Llwybrau Diogel mewn Cymunedau, y Gronfa Trafnidiaeth Leol, y Gronfa Ffyrdd Cydnerth, y Gronfa Diogelwch Ffyrdd gan gynnwys 20mya, a'r Gronfa Trawsnewid Cerbydau Allyriadau Isel Iawn.</t>
  </si>
  <si>
    <t>Mae'r wybodaeth a ddangosir uchod yn manylu ar gyfanswm pob grant.  Rhai grantiau 2025-26 asesiad gwariant safonol fel yn Adroddiad Cyllid LG heb ei addasu ar gyfer newidiadau sylfaenol</t>
  </si>
  <si>
    <r>
      <t xml:space="preserve">Defnyddio cyfwerth Band D 2025-26 o ffurflenni CT1 a hysbyswyd gan </t>
    </r>
    <r>
      <rPr>
        <sz val="12"/>
        <color rgb="FFFF0000"/>
        <rFont val="Arial"/>
        <family val="2"/>
      </rPr>
      <t>28/11/2024</t>
    </r>
  </si>
  <si>
    <r>
      <t xml:space="preserve">100% o drethi wedi'i luosi gan dreth gyngor ar wariant safonol </t>
    </r>
    <r>
      <rPr>
        <sz val="12"/>
        <color rgb="FFFF0000"/>
        <rFont val="Arial"/>
        <family val="2"/>
      </rPr>
      <t>(£1,726.03)</t>
    </r>
    <r>
      <rPr>
        <sz val="12"/>
        <rFont val="Arial"/>
        <family val="2"/>
      </rPr>
      <t>.</t>
    </r>
  </si>
  <si>
    <t xml:space="preserve">Mae'r wybodaeth a welir uchod yn dangos cyfanswm pob grant. Efallai bydd rhai grantiau yn cael eu rhannu rhwng awdurdodau lleol a chyrff eraill. Mae'n bwysig nodi mai dangosol yn unig yw'r symiau ar gyfer y dyfodol ar hyn o bryd a'u bod yn debygol o newid. Mater i'r maes polisi perthnasol yw rhoi gwybod yn ffurfiol am ddyraniadau grant.
</t>
  </si>
  <si>
    <t xml:space="preserve">Nid yw'r ffigur ond yn ymdrin â'r cyfnod rhwng mis Ebrill a mis Gorffennaf 2024. Ers 1 Awst 2024, mae grantiau gan gynnwys Adfer a Chynnydd Dysgwyr wedi'u trosglwyddo i Medr. </t>
  </si>
  <si>
    <t>Mae hyn yn ymwneud â chyllid untro ychwanegol yn ystod y flwyddyn i gefnogi cyflog athrawon. Mae'r cyllid hwn hefyd yn cynnwys codiad i gyllid ychwanegol i gefnogi Cydlynwyr Anghenion Dysgu Ychwanegol (CADY)</t>
  </si>
  <si>
    <t>Mae hyn yn ymwneud â chyllid ad-hoc arall a ddarperir yn ystod y flwyddyn ar gyfer gweithgarwch penodol, er enghraifft, Cymhwyster Proffesiynol Cenedlaethol ar gyfer Prifathrawiaeth ac adeiladu gallu addysg cyfrwng Cymraeg.</t>
  </si>
  <si>
    <t>Mae hyn yn cynnwys cyllid ar gyfer trosglwyddiadau ar werthoedd 2024-25</t>
  </si>
  <si>
    <t>Mae hyn yn cynnwys diweddaru'r dangosyddion data sy'n weddill nad ydynt wedi'u cynnwys yn unrhyw un o'r colofnau eraill megis: data goleuadau stryd, ardal tir, llongau a llawer o rai eraill. Mae hyn yn cynnwys y data iba nad yw'n HRA wedi'i ddiweddaru.</t>
  </si>
  <si>
    <t>Trosglwyddiadau i mewn/allan: Gweithredu'r Fframwaith Perfformiad a Gwella</t>
  </si>
  <si>
    <t>Trosglwyddiadau i mewn/allan: Neb Heb Help</t>
  </si>
  <si>
    <t>Trosglwyddiadau i mewn/allan: Cyllid Atal Digartrefedd yn ôl Disgresiwn</t>
  </si>
  <si>
    <t>Trosglwyddiadau i mewn/allan: Cydgysylltydd Strategol</t>
  </si>
  <si>
    <t>Trosglwyddiadau i mewn/allan: Tâl Athrawon</t>
  </si>
  <si>
    <t>Trosglwyddiadau i mewn/allan: Pensiynau Athrawon</t>
  </si>
  <si>
    <t>Trosglwyddiadau i mewn/allan: Tâl Tân</t>
  </si>
  <si>
    <t>Trosglwyddiadau i mewn/allan: Pensiynau Tân</t>
  </si>
  <si>
    <t>Trosglwyddiadau i mewn/allan: Cyflog NJC</t>
  </si>
  <si>
    <t xml:space="preserve">Ardrethi a ddargedwir </t>
  </si>
  <si>
    <t xml:space="preserve">Tabl 9: Ardrethi a ddargedwir </t>
  </si>
  <si>
    <t>Tabl 9: Cyfraddau Wrth Gefn,  Ardrethi a ddargedwir (£000)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</si>
</sst>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9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0.0%"/>
    <numFmt numFmtId="165" formatCode="#,##0,"/>
    <numFmt numFmtId="166" formatCode="_-* #,##0_-;\-* #,##0_-;_-* &quot;-&quot;??_-;_-@_-"/>
    <numFmt numFmtId="167" formatCode="#,##0.0,"/>
    <numFmt numFmtId="168" formatCode="#,##0.00,"/>
    <numFmt numFmtId="169" formatCode="&quot;£&quot;* #,##0;[Red]\-&quot;£&quot;* #,##0;;@"/>
    <numFmt numFmtId="170" formatCode="##0.0,"/>
    <numFmt numFmtId="171" formatCode="0000"/>
    <numFmt numFmtId="172" formatCode="#,##0,_);\(#,##0,\)"/>
    <numFmt numFmtId="173" formatCode="0_);\(0\)"/>
    <numFmt numFmtId="174" formatCode="#,##0;[Red]\-#,##0;;@"/>
    <numFmt numFmtId="175" formatCode="#,##0.0;[Red]\-#,##0.0;;@"/>
    <numFmt numFmtId="176" formatCode="[&gt;0.1]0.0%&quot;Verify&quot;;[Red][&lt;-0.1]\(0.0%\)&quot;Verify&quot;;0.0%"/>
    <numFmt numFmtId="177" formatCode="[&gt;0.2]0.0%&quot;Verify&quot;;[Red][&lt;-0.2]\(0.0%\)&quot;Verify&quot;;0.0%"/>
    <numFmt numFmtId="178" formatCode="[&gt;250]&quot;N/A&quot;;0;0"/>
    <numFmt numFmtId="179" formatCode="[&gt;250]&quot;N/A&quot;;\-0;_-0"/>
    <numFmt numFmtId="180" formatCode="#,##0.00000"/>
    <numFmt numFmtId="181" formatCode="_-* #,##0.0000000_-;\-* #,##0.0000000_-;_-* &quot;-&quot;??_-;_-@_-"/>
    <numFmt numFmtId="182" formatCode="_-* #,##0.000000000_-;\-* #,##0.000000000_-;_-* &quot;-&quot;??_-;_-@_-"/>
    <numFmt numFmtId="183" formatCode="0.0000000%"/>
    <numFmt numFmtId="184" formatCode="#,##0.00000,"/>
    <numFmt numFmtId="185" formatCode="_-* #,##0.00000000_-;\-* #,##0.00000000_-;_-* &quot;-&quot;??_-;_-@_-"/>
    <numFmt numFmtId="186" formatCode="0.0000000"/>
    <numFmt numFmtId="187" formatCode="#,##0.0000000000000000000,"/>
    <numFmt numFmtId="188" formatCode="#,##0.00000000000000,"/>
    <numFmt numFmtId="189" formatCode="_-* #,##0.00000000000_-;\-* #,##0.00000000000_-;_-* &quot;-&quot;??_-;_-@_-"/>
    <numFmt numFmtId="190" formatCode="0.000"/>
  </numFmts>
  <fonts count="41" x14ac:knownFonts="1">
    <font>
      <sz val="12"/>
      <name val="Arial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u/>
      <sz val="12"/>
      <color indexed="12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name val="Courier New"/>
      <family val="3"/>
    </font>
    <font>
      <b/>
      <sz val="11"/>
      <name val="Arial"/>
      <family val="2"/>
    </font>
    <font>
      <sz val="11"/>
      <name val="Arial"/>
      <family val="2"/>
    </font>
    <font>
      <u/>
      <sz val="8.4"/>
      <color indexed="12"/>
      <name val="Courier New"/>
      <family val="3"/>
    </font>
    <font>
      <sz val="12"/>
      <name val="Times New Roman"/>
      <family val="1"/>
    </font>
    <font>
      <sz val="10"/>
      <name val="Lucida Sans"/>
      <family val="2"/>
    </font>
    <font>
      <sz val="11"/>
      <color indexed="8"/>
      <name val="Calibri"/>
      <family val="2"/>
    </font>
    <font>
      <sz val="12"/>
      <color indexed="12"/>
      <name val="Arial"/>
      <family val="2"/>
    </font>
    <font>
      <sz val="12"/>
      <color indexed="11"/>
      <name val="Arial"/>
      <family val="2"/>
    </font>
    <font>
      <sz val="9"/>
      <name val="Arial"/>
      <family val="2"/>
    </font>
    <font>
      <b/>
      <u/>
      <sz val="12"/>
      <name val="Arial"/>
      <family val="2"/>
    </font>
    <font>
      <b/>
      <sz val="15"/>
      <name val="Arial"/>
      <family val="2"/>
    </font>
    <font>
      <u/>
      <sz val="10"/>
      <name val="Arial"/>
      <family val="2"/>
    </font>
    <font>
      <i/>
      <u/>
      <sz val="9"/>
      <name val="Arial"/>
      <family val="2"/>
    </font>
    <font>
      <sz val="11"/>
      <color theme="1"/>
      <name val="Calibri"/>
      <family val="2"/>
    </font>
    <font>
      <b/>
      <sz val="12"/>
      <color theme="1"/>
      <name val="Arial"/>
      <family val="2"/>
    </font>
    <font>
      <sz val="12"/>
      <color rgb="FFFF0000"/>
      <name val="Arial"/>
      <family val="2"/>
    </font>
    <font>
      <b/>
      <sz val="15"/>
      <color indexed="8"/>
      <name val="Arial"/>
      <family val="2"/>
    </font>
    <font>
      <b/>
      <sz val="14"/>
      <color rgb="FFFF0000"/>
      <name val="Arial"/>
      <family val="2"/>
    </font>
    <font>
      <b/>
      <i/>
      <sz val="12"/>
      <name val="Arial"/>
      <family val="2"/>
    </font>
    <font>
      <sz val="14"/>
      <name val="Arial"/>
      <family val="2"/>
    </font>
    <font>
      <sz val="12"/>
      <color rgb="FF00B050"/>
      <name val="Arial"/>
      <family val="2"/>
    </font>
    <font>
      <b/>
      <sz val="12"/>
      <color rgb="FF00B0F0"/>
      <name val="Arial"/>
      <family val="2"/>
    </font>
    <font>
      <b/>
      <sz val="12"/>
      <color rgb="FFFF0000"/>
      <name val="Arial"/>
      <family val="2"/>
    </font>
    <font>
      <b/>
      <sz val="12"/>
      <color rgb="FF00B050"/>
      <name val="Arial"/>
      <family val="2"/>
    </font>
    <font>
      <b/>
      <u/>
      <sz val="12"/>
      <color theme="1"/>
      <name val="Arial"/>
      <family val="2"/>
    </font>
    <font>
      <b/>
      <sz val="14"/>
      <color rgb="FF00B0F0"/>
      <name val="Arial"/>
      <family val="2"/>
    </font>
    <font>
      <strike/>
      <sz val="12"/>
      <name val="Arial"/>
      <family val="2"/>
    </font>
    <font>
      <u/>
      <sz val="12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71">
    <xf numFmtId="0" fontId="0" fillId="0" borderId="0"/>
    <xf numFmtId="169" fontId="10" fillId="0" borderId="1" applyFont="0" applyFill="0" applyBorder="0" applyAlignment="0">
      <alignment horizontal="right"/>
    </xf>
    <xf numFmtId="170" fontId="16" fillId="0" borderId="0" applyFill="0" applyBorder="0"/>
    <xf numFmtId="171" fontId="6" fillId="2" borderId="2">
      <alignment horizontal="right" vertical="top"/>
    </xf>
    <xf numFmtId="0" fontId="6" fillId="2" borderId="2">
      <alignment horizontal="left" indent="5"/>
    </xf>
    <xf numFmtId="3" fontId="6" fillId="2" borderId="2">
      <alignment horizontal="right"/>
    </xf>
    <xf numFmtId="171" fontId="6" fillId="2" borderId="3" applyNumberFormat="0">
      <alignment horizontal="right" vertical="top"/>
    </xf>
    <xf numFmtId="0" fontId="6" fillId="2" borderId="3">
      <alignment horizontal="left" indent="3"/>
    </xf>
    <xf numFmtId="3" fontId="6" fillId="2" borderId="3">
      <alignment horizontal="right"/>
    </xf>
    <xf numFmtId="171" fontId="7" fillId="2" borderId="3" applyNumberFormat="0">
      <alignment horizontal="right" vertical="top"/>
    </xf>
    <xf numFmtId="0" fontId="7" fillId="2" borderId="3">
      <alignment horizontal="left" indent="1"/>
    </xf>
    <xf numFmtId="3" fontId="7" fillId="2" borderId="3">
      <alignment horizontal="right"/>
    </xf>
    <xf numFmtId="0" fontId="6" fillId="2" borderId="4" applyFont="0" applyFill="0" applyAlignment="0"/>
    <xf numFmtId="0" fontId="7" fillId="2" borderId="3">
      <alignment horizontal="right" vertical="top"/>
    </xf>
    <xf numFmtId="0" fontId="7" fillId="2" borderId="3">
      <alignment horizontal="left" indent="2"/>
    </xf>
    <xf numFmtId="3" fontId="7" fillId="2" borderId="3">
      <alignment horizontal="right"/>
    </xf>
    <xf numFmtId="0" fontId="6" fillId="3" borderId="0">
      <protection locked="0"/>
    </xf>
    <xf numFmtId="171" fontId="6" fillId="2" borderId="3" applyNumberFormat="0">
      <alignment horizontal="right" vertical="top"/>
    </xf>
    <xf numFmtId="0" fontId="6" fillId="2" borderId="3">
      <alignment horizontal="left" indent="3"/>
    </xf>
    <xf numFmtId="3" fontId="6" fillId="2" borderId="3">
      <alignment horizontal="right"/>
    </xf>
    <xf numFmtId="0" fontId="6" fillId="4" borderId="5">
      <alignment horizontal="center" vertical="center"/>
      <protection locked="0"/>
    </xf>
    <xf numFmtId="43" fontId="4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7" fillId="0" borderId="0"/>
    <xf numFmtId="0" fontId="6" fillId="5" borderId="0">
      <protection locked="0"/>
    </xf>
    <xf numFmtId="0" fontId="7" fillId="4" borderId="0">
      <alignment vertical="center"/>
      <protection locked="0"/>
    </xf>
    <xf numFmtId="0" fontId="7" fillId="0" borderId="0">
      <protection locked="0"/>
    </xf>
    <xf numFmtId="37" fontId="11" fillId="6" borderId="0"/>
    <xf numFmtId="172" fontId="11" fillId="6" borderId="0"/>
    <xf numFmtId="167" fontId="11" fillId="6" borderId="0"/>
    <xf numFmtId="0" fontId="8" fillId="0" borderId="0">
      <protection locked="0"/>
    </xf>
    <xf numFmtId="0" fontId="23" fillId="0" borderId="12" applyNumberFormat="0" applyFill="0" applyBorder="0" applyAlignment="0" applyProtection="0"/>
    <xf numFmtId="0" fontId="7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173" fontId="6" fillId="0" borderId="0" applyFont="0" applyFill="0" applyBorder="0" applyAlignment="0" applyProtection="0"/>
    <xf numFmtId="0" fontId="10" fillId="0" borderId="0"/>
    <xf numFmtId="0" fontId="12" fillId="0" borderId="0"/>
    <xf numFmtId="0" fontId="10" fillId="0" borderId="0"/>
    <xf numFmtId="0" fontId="26" fillId="0" borderId="0"/>
    <xf numFmtId="0" fontId="17" fillId="0" borderId="0"/>
    <xf numFmtId="0" fontId="6" fillId="0" borderId="0"/>
    <xf numFmtId="174" fontId="6" fillId="0" borderId="6" applyFont="0" applyFill="0" applyBorder="0" applyAlignment="0"/>
    <xf numFmtId="175" fontId="6" fillId="0" borderId="6" applyFont="0" applyFill="0" applyBorder="0" applyAlignment="0"/>
    <xf numFmtId="175" fontId="6" fillId="0" borderId="6" applyFont="0" applyFill="0" applyBorder="0" applyAlignment="0"/>
    <xf numFmtId="174" fontId="6" fillId="0" borderId="6" applyFont="0" applyFill="0" applyBorder="0" applyAlignment="0"/>
    <xf numFmtId="176" fontId="10" fillId="0" borderId="0" applyAlignment="0"/>
    <xf numFmtId="177" fontId="10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6" fillId="0" borderId="0">
      <alignment textRotation="90"/>
    </xf>
    <xf numFmtId="0" fontId="6" fillId="4" borderId="7">
      <alignment vertical="center"/>
      <protection locked="0"/>
    </xf>
    <xf numFmtId="0" fontId="6" fillId="0" borderId="0"/>
    <xf numFmtId="0" fontId="11" fillId="0" borderId="0"/>
    <xf numFmtId="0" fontId="6" fillId="3" borderId="0">
      <protection locked="0"/>
    </xf>
    <xf numFmtId="170" fontId="16" fillId="0" borderId="0" applyFont="0" applyFill="0" applyBorder="0"/>
    <xf numFmtId="166" fontId="19" fillId="0" borderId="0"/>
    <xf numFmtId="166" fontId="20" fillId="0" borderId="0" applyNumberFormat="0" applyFill="0" applyBorder="0" applyAlignment="0"/>
    <xf numFmtId="0" fontId="7" fillId="0" borderId="0"/>
    <xf numFmtId="178" fontId="14" fillId="0" borderId="0" applyFont="0" applyFill="0" applyBorder="0" applyAlignment="0" applyProtection="0">
      <alignment horizontal="right"/>
    </xf>
    <xf numFmtId="179" fontId="14" fillId="0" borderId="0" applyFont="0" applyFill="0" applyBorder="0" applyAlignment="0" applyProtection="0">
      <alignment horizontal="right"/>
    </xf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6" fillId="0" borderId="0"/>
    <xf numFmtId="9" fontId="6" fillId="0" borderId="0" applyFont="0" applyFill="0" applyBorder="0" applyAlignment="0" applyProtection="0"/>
  </cellStyleXfs>
  <cellXfs count="335">
    <xf numFmtId="0" fontId="0" fillId="0" borderId="0" xfId="0"/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7" borderId="0" xfId="0" applyFont="1" applyFill="1"/>
    <xf numFmtId="0" fontId="10" fillId="0" borderId="0" xfId="0" applyFont="1"/>
    <xf numFmtId="180" fontId="6" fillId="0" borderId="0" xfId="0" applyNumberFormat="1" applyFont="1"/>
    <xf numFmtId="0" fontId="5" fillId="7" borderId="0" xfId="0" applyFont="1" applyFill="1"/>
    <xf numFmtId="0" fontId="10" fillId="7" borderId="0" xfId="0" applyFont="1" applyFill="1"/>
    <xf numFmtId="0" fontId="6" fillId="7" borderId="0" xfId="0" applyFont="1" applyFill="1" applyAlignment="1">
      <alignment horizontal="center"/>
    </xf>
    <xf numFmtId="165" fontId="10" fillId="7" borderId="0" xfId="0" applyNumberFormat="1" applyFont="1" applyFill="1"/>
    <xf numFmtId="182" fontId="6" fillId="7" borderId="0" xfId="21" applyNumberFormat="1" applyFont="1" applyFill="1" applyAlignment="1">
      <alignment wrapText="1"/>
    </xf>
    <xf numFmtId="166" fontId="6" fillId="7" borderId="0" xfId="21" applyNumberFormat="1" applyFont="1" applyFill="1" applyAlignment="1">
      <alignment wrapText="1"/>
    </xf>
    <xf numFmtId="183" fontId="6" fillId="7" borderId="0" xfId="51" applyNumberFormat="1" applyFont="1" applyFill="1" applyAlignment="1">
      <alignment wrapText="1"/>
    </xf>
    <xf numFmtId="0" fontId="23" fillId="0" borderId="0" xfId="33" applyFill="1" applyBorder="1" applyAlignment="1" applyProtection="1">
      <protection locked="0"/>
    </xf>
    <xf numFmtId="166" fontId="10" fillId="0" borderId="0" xfId="0" applyNumberFormat="1" applyFont="1"/>
    <xf numFmtId="0" fontId="5" fillId="0" borderId="0" xfId="0" applyFont="1"/>
    <xf numFmtId="0" fontId="23" fillId="0" borderId="0" xfId="33" applyBorder="1" applyAlignment="1">
      <alignment vertical="top"/>
    </xf>
    <xf numFmtId="0" fontId="11" fillId="7" borderId="0" xfId="0" applyFont="1" applyFill="1"/>
    <xf numFmtId="10" fontId="6" fillId="7" borderId="0" xfId="51" applyNumberFormat="1" applyFont="1" applyFill="1" applyAlignment="1">
      <alignment wrapText="1"/>
    </xf>
    <xf numFmtId="164" fontId="6" fillId="7" borderId="0" xfId="51" applyNumberFormat="1" applyFont="1" applyFill="1" applyAlignment="1">
      <alignment wrapText="1"/>
    </xf>
    <xf numFmtId="0" fontId="4" fillId="0" borderId="0" xfId="0" applyFont="1"/>
    <xf numFmtId="0" fontId="4" fillId="0" borderId="0" xfId="33" applyFont="1" applyFill="1" applyBorder="1" applyAlignment="1" applyProtection="1">
      <alignment vertical="top"/>
      <protection locked="0"/>
    </xf>
    <xf numFmtId="165" fontId="6" fillId="7" borderId="0" xfId="0" applyNumberFormat="1" applyFont="1" applyFill="1"/>
    <xf numFmtId="0" fontId="7" fillId="7" borderId="0" xfId="0" applyFont="1" applyFill="1" applyAlignment="1">
      <alignment horizontal="center" wrapText="1"/>
    </xf>
    <xf numFmtId="167" fontId="6" fillId="7" borderId="0" xfId="0" applyNumberFormat="1" applyFont="1" applyFill="1"/>
    <xf numFmtId="165" fontId="7" fillId="7" borderId="13" xfId="0" applyNumberFormat="1" applyFont="1" applyFill="1" applyBorder="1"/>
    <xf numFmtId="165" fontId="7" fillId="7" borderId="0" xfId="0" applyNumberFormat="1" applyFont="1" applyFill="1"/>
    <xf numFmtId="189" fontId="6" fillId="7" borderId="0" xfId="21" applyNumberFormat="1" applyFont="1" applyFill="1" applyAlignment="1">
      <alignment wrapText="1"/>
    </xf>
    <xf numFmtId="0" fontId="4" fillId="7" borderId="0" xfId="0" applyFont="1" applyFill="1"/>
    <xf numFmtId="0" fontId="4" fillId="7" borderId="0" xfId="66" applyFill="1"/>
    <xf numFmtId="3" fontId="22" fillId="7" borderId="0" xfId="67" applyNumberFormat="1" applyFont="1" applyFill="1" applyBorder="1" applyAlignment="1">
      <alignment vertical="top"/>
    </xf>
    <xf numFmtId="0" fontId="4" fillId="7" borderId="0" xfId="33" applyFont="1" applyFill="1" applyBorder="1" applyAlignment="1" applyProtection="1">
      <alignment vertical="top"/>
      <protection locked="0"/>
    </xf>
    <xf numFmtId="0" fontId="8" fillId="7" borderId="0" xfId="66" applyFont="1" applyFill="1" applyAlignment="1">
      <alignment horizontal="right" vertical="top"/>
    </xf>
    <xf numFmtId="0" fontId="30" fillId="7" borderId="0" xfId="66" applyFont="1" applyFill="1" applyAlignment="1">
      <alignment horizontal="right" vertical="top"/>
    </xf>
    <xf numFmtId="0" fontId="23" fillId="7" borderId="0" xfId="0" applyFont="1" applyFill="1"/>
    <xf numFmtId="0" fontId="11" fillId="0" borderId="0" xfId="33" applyFont="1" applyFill="1" applyBorder="1" applyAlignment="1" applyProtection="1">
      <protection locked="0"/>
    </xf>
    <xf numFmtId="0" fontId="23" fillId="7" borderId="0" xfId="33" applyFill="1" applyBorder="1"/>
    <xf numFmtId="0" fontId="31" fillId="7" borderId="0" xfId="0" applyFont="1" applyFill="1" applyAlignment="1">
      <alignment horizontal="right"/>
    </xf>
    <xf numFmtId="165" fontId="4" fillId="7" borderId="0" xfId="0" applyNumberFormat="1" applyFont="1" applyFill="1"/>
    <xf numFmtId="0" fontId="23" fillId="7" borderId="0" xfId="33" applyFill="1" applyBorder="1" applyAlignment="1" applyProtection="1">
      <protection locked="0"/>
    </xf>
    <xf numFmtId="0" fontId="13" fillId="7" borderId="0" xfId="32" applyFont="1" applyFill="1">
      <protection locked="0"/>
    </xf>
    <xf numFmtId="0" fontId="11" fillId="7" borderId="0" xfId="32" applyFont="1" applyFill="1">
      <protection locked="0"/>
    </xf>
    <xf numFmtId="188" fontId="6" fillId="7" borderId="0" xfId="0" applyNumberFormat="1" applyFont="1" applyFill="1"/>
    <xf numFmtId="187" fontId="6" fillId="7" borderId="0" xfId="0" applyNumberFormat="1" applyFont="1" applyFill="1"/>
    <xf numFmtId="186" fontId="6" fillId="7" borderId="0" xfId="0" applyNumberFormat="1" applyFont="1" applyFill="1"/>
    <xf numFmtId="0" fontId="25" fillId="7" borderId="0" xfId="35" applyFont="1" applyFill="1" applyAlignment="1" applyProtection="1">
      <alignment wrapText="1"/>
    </xf>
    <xf numFmtId="184" fontId="25" fillId="7" borderId="0" xfId="35" applyNumberFormat="1" applyFont="1" applyFill="1" applyAlignment="1" applyProtection="1">
      <alignment wrapText="1"/>
    </xf>
    <xf numFmtId="165" fontId="25" fillId="7" borderId="0" xfId="35" applyNumberFormat="1" applyFont="1" applyFill="1" applyAlignment="1" applyProtection="1">
      <alignment wrapText="1"/>
    </xf>
    <xf numFmtId="43" fontId="10" fillId="7" borderId="0" xfId="21" applyFont="1" applyFill="1"/>
    <xf numFmtId="0" fontId="31" fillId="7" borderId="8" xfId="0" applyFont="1" applyFill="1" applyBorder="1" applyAlignment="1">
      <alignment horizontal="right"/>
    </xf>
    <xf numFmtId="43" fontId="6" fillId="7" borderId="0" xfId="21" applyFont="1" applyFill="1"/>
    <xf numFmtId="0" fontId="21" fillId="7" borderId="0" xfId="0" applyFont="1" applyFill="1"/>
    <xf numFmtId="0" fontId="24" fillId="0" borderId="0" xfId="35" applyFont="1" applyFill="1" applyAlignment="1" applyProtection="1">
      <alignment horizontal="right"/>
    </xf>
    <xf numFmtId="3" fontId="6" fillId="0" borderId="0" xfId="0" applyNumberFormat="1" applyFont="1"/>
    <xf numFmtId="3" fontId="10" fillId="0" borderId="0" xfId="0" applyNumberFormat="1" applyFont="1"/>
    <xf numFmtId="0" fontId="21" fillId="0" borderId="0" xfId="0" applyFont="1"/>
    <xf numFmtId="0" fontId="23" fillId="0" borderId="0" xfId="33" applyFill="1" applyBorder="1" applyAlignment="1" applyProtection="1">
      <alignment vertical="center"/>
      <protection locked="0"/>
    </xf>
    <xf numFmtId="0" fontId="6" fillId="0" borderId="0" xfId="39" applyFont="1"/>
    <xf numFmtId="0" fontId="7" fillId="0" borderId="0" xfId="39" applyFont="1"/>
    <xf numFmtId="0" fontId="4" fillId="0" borderId="0" xfId="39" applyFont="1"/>
    <xf numFmtId="0" fontId="10" fillId="0" borderId="0" xfId="39"/>
    <xf numFmtId="0" fontId="23" fillId="0" borderId="0" xfId="33" applyFill="1" applyBorder="1" applyAlignment="1" applyProtection="1">
      <alignment vertical="center" wrapText="1"/>
      <protection locked="0"/>
    </xf>
    <xf numFmtId="0" fontId="23" fillId="0" borderId="0" xfId="33" applyFill="1" applyBorder="1"/>
    <xf numFmtId="165" fontId="6" fillId="0" borderId="0" xfId="0" applyNumberFormat="1" applyFont="1"/>
    <xf numFmtId="185" fontId="14" fillId="0" borderId="0" xfId="21" applyNumberFormat="1" applyFont="1" applyFill="1"/>
    <xf numFmtId="181" fontId="6" fillId="0" borderId="0" xfId="21" applyNumberFormat="1" applyFont="1" applyFill="1"/>
    <xf numFmtId="0" fontId="23" fillId="7" borderId="0" xfId="33" applyFill="1" applyBorder="1" applyAlignment="1">
      <alignment horizontal="left"/>
    </xf>
    <xf numFmtId="0" fontId="4" fillId="7" borderId="0" xfId="35" applyFont="1" applyFill="1" applyAlignment="1" applyProtection="1">
      <alignment horizontal="left" vertical="center" wrapText="1"/>
    </xf>
    <xf numFmtId="0" fontId="6" fillId="7" borderId="0" xfId="35" applyFont="1" applyFill="1" applyAlignment="1" applyProtection="1">
      <alignment horizontal="left" vertical="center" wrapText="1"/>
    </xf>
    <xf numFmtId="165" fontId="4" fillId="7" borderId="1" xfId="44" applyNumberFormat="1" applyFont="1" applyFill="1" applyBorder="1" applyAlignment="1">
      <alignment vertical="top" wrapText="1"/>
    </xf>
    <xf numFmtId="0" fontId="11" fillId="7" borderId="0" xfId="44" applyFont="1" applyFill="1" applyAlignment="1">
      <alignment vertical="top" wrapText="1"/>
    </xf>
    <xf numFmtId="0" fontId="11" fillId="7" borderId="8" xfId="44" applyFont="1" applyFill="1" applyBorder="1" applyAlignment="1">
      <alignment vertical="top" wrapText="1"/>
    </xf>
    <xf numFmtId="0" fontId="11" fillId="7" borderId="9" xfId="44" applyFont="1" applyFill="1" applyBorder="1" applyAlignment="1">
      <alignment horizontal="left" vertical="center" wrapText="1"/>
    </xf>
    <xf numFmtId="0" fontId="11" fillId="7" borderId="11" xfId="44" applyFont="1" applyFill="1" applyBorder="1" applyAlignment="1">
      <alignment horizontal="right" wrapText="1"/>
    </xf>
    <xf numFmtId="0" fontId="11" fillId="7" borderId="16" xfId="44" applyFont="1" applyFill="1" applyBorder="1" applyAlignment="1">
      <alignment horizontal="left" vertical="top" wrapText="1"/>
    </xf>
    <xf numFmtId="0" fontId="4" fillId="7" borderId="14" xfId="44" applyFont="1" applyFill="1" applyBorder="1" applyAlignment="1">
      <alignment horizontal="left" vertical="top" wrapText="1" indent="1"/>
    </xf>
    <xf numFmtId="168" fontId="4" fillId="7" borderId="0" xfId="0" applyNumberFormat="1" applyFont="1" applyFill="1"/>
    <xf numFmtId="0" fontId="4" fillId="7" borderId="9" xfId="44" applyFont="1" applyFill="1" applyBorder="1" applyAlignment="1">
      <alignment horizontal="left" vertical="top" wrapText="1" indent="1"/>
    </xf>
    <xf numFmtId="165" fontId="4" fillId="7" borderId="10" xfId="44" applyNumberFormat="1" applyFont="1" applyFill="1" applyBorder="1" applyAlignment="1">
      <alignment vertical="top" wrapText="1"/>
    </xf>
    <xf numFmtId="0" fontId="11" fillId="7" borderId="16" xfId="44" applyFont="1" applyFill="1" applyBorder="1" applyAlignment="1">
      <alignment horizontal="left" wrapText="1"/>
    </xf>
    <xf numFmtId="165" fontId="11" fillId="7" borderId="0" xfId="0" applyNumberFormat="1" applyFont="1" applyFill="1"/>
    <xf numFmtId="168" fontId="11" fillId="7" borderId="0" xfId="0" applyNumberFormat="1" applyFont="1" applyFill="1"/>
    <xf numFmtId="165" fontId="11" fillId="7" borderId="17" xfId="44" applyNumberFormat="1" applyFont="1" applyFill="1" applyBorder="1" applyAlignment="1">
      <alignment wrapText="1"/>
    </xf>
    <xf numFmtId="165" fontId="4" fillId="7" borderId="14" xfId="44" applyNumberFormat="1" applyFont="1" applyFill="1" applyBorder="1" applyAlignment="1">
      <alignment vertical="top" wrapText="1"/>
    </xf>
    <xf numFmtId="165" fontId="4" fillId="7" borderId="9" xfId="44" applyNumberFormat="1" applyFont="1" applyFill="1" applyBorder="1" applyAlignment="1">
      <alignment vertical="top" wrapText="1"/>
    </xf>
    <xf numFmtId="0" fontId="11" fillId="7" borderId="18" xfId="44" applyFont="1" applyFill="1" applyBorder="1" applyAlignment="1">
      <alignment horizontal="left" wrapText="1"/>
    </xf>
    <xf numFmtId="165" fontId="11" fillId="7" borderId="18" xfId="44" applyNumberFormat="1" applyFont="1" applyFill="1" applyBorder="1" applyAlignment="1">
      <alignment wrapText="1"/>
    </xf>
    <xf numFmtId="0" fontId="4" fillId="7" borderId="1" xfId="0" applyFont="1" applyFill="1" applyBorder="1"/>
    <xf numFmtId="0" fontId="0" fillId="7" borderId="0" xfId="0" applyFill="1"/>
    <xf numFmtId="165" fontId="4" fillId="7" borderId="20" xfId="0" applyNumberFormat="1" applyFont="1" applyFill="1" applyBorder="1"/>
    <xf numFmtId="164" fontId="4" fillId="7" borderId="20" xfId="0" applyNumberFormat="1" applyFont="1" applyFill="1" applyBorder="1"/>
    <xf numFmtId="0" fontId="4" fillId="7" borderId="20" xfId="0" applyFont="1" applyFill="1" applyBorder="1"/>
    <xf numFmtId="165" fontId="4" fillId="8" borderId="21" xfId="0" applyNumberFormat="1" applyFont="1" applyFill="1" applyBorder="1"/>
    <xf numFmtId="164" fontId="4" fillId="8" borderId="21" xfId="0" applyNumberFormat="1" applyFont="1" applyFill="1" applyBorder="1"/>
    <xf numFmtId="0" fontId="4" fillId="8" borderId="21" xfId="0" applyFont="1" applyFill="1" applyBorder="1"/>
    <xf numFmtId="165" fontId="4" fillId="7" borderId="21" xfId="0" applyNumberFormat="1" applyFont="1" applyFill="1" applyBorder="1"/>
    <xf numFmtId="164" fontId="4" fillId="7" borderId="21" xfId="0" applyNumberFormat="1" applyFont="1" applyFill="1" applyBorder="1"/>
    <xf numFmtId="0" fontId="4" fillId="7" borderId="21" xfId="0" applyFont="1" applyFill="1" applyBorder="1"/>
    <xf numFmtId="165" fontId="4" fillId="8" borderId="22" xfId="0" applyNumberFormat="1" applyFont="1" applyFill="1" applyBorder="1"/>
    <xf numFmtId="164" fontId="4" fillId="8" borderId="22" xfId="0" applyNumberFormat="1" applyFont="1" applyFill="1" applyBorder="1"/>
    <xf numFmtId="0" fontId="4" fillId="8" borderId="22" xfId="0" applyFont="1" applyFill="1" applyBorder="1"/>
    <xf numFmtId="165" fontId="11" fillId="7" borderId="23" xfId="0" applyNumberFormat="1" applyFont="1" applyFill="1" applyBorder="1"/>
    <xf numFmtId="164" fontId="11" fillId="7" borderId="23" xfId="0" applyNumberFormat="1" applyFont="1" applyFill="1" applyBorder="1"/>
    <xf numFmtId="0" fontId="4" fillId="7" borderId="23" xfId="0" applyFont="1" applyFill="1" applyBorder="1"/>
    <xf numFmtId="0" fontId="11" fillId="7" borderId="23" xfId="0" applyFont="1" applyFill="1" applyBorder="1" applyAlignment="1">
      <alignment vertical="center"/>
    </xf>
    <xf numFmtId="0" fontId="11" fillId="7" borderId="23" xfId="0" applyFont="1" applyFill="1" applyBorder="1" applyAlignment="1">
      <alignment horizontal="right" vertical="center" wrapText="1"/>
    </xf>
    <xf numFmtId="0" fontId="4" fillId="8" borderId="0" xfId="0" applyFont="1" applyFill="1"/>
    <xf numFmtId="0" fontId="11" fillId="7" borderId="23" xfId="0" applyFont="1" applyFill="1" applyBorder="1"/>
    <xf numFmtId="0" fontId="11" fillId="7" borderId="23" xfId="0" applyFont="1" applyFill="1" applyBorder="1" applyAlignment="1">
      <alignment horizontal="left" vertical="center"/>
    </xf>
    <xf numFmtId="3" fontId="4" fillId="7" borderId="20" xfId="0" applyNumberFormat="1" applyFont="1" applyFill="1" applyBorder="1"/>
    <xf numFmtId="3" fontId="4" fillId="8" borderId="21" xfId="0" applyNumberFormat="1" applyFont="1" applyFill="1" applyBorder="1"/>
    <xf numFmtId="3" fontId="4" fillId="7" borderId="21" xfId="0" applyNumberFormat="1" applyFont="1" applyFill="1" applyBorder="1"/>
    <xf numFmtId="3" fontId="4" fillId="8" borderId="22" xfId="0" applyNumberFormat="1" applyFont="1" applyFill="1" applyBorder="1"/>
    <xf numFmtId="3" fontId="11" fillId="7" borderId="23" xfId="0" applyNumberFormat="1" applyFont="1" applyFill="1" applyBorder="1"/>
    <xf numFmtId="0" fontId="11" fillId="0" borderId="23" xfId="0" applyFont="1" applyBorder="1" applyAlignment="1">
      <alignment horizontal="left" vertical="center"/>
    </xf>
    <xf numFmtId="0" fontId="11" fillId="0" borderId="23" xfId="0" applyFont="1" applyBorder="1" applyAlignment="1">
      <alignment horizontal="right" vertical="center" wrapText="1"/>
    </xf>
    <xf numFmtId="0" fontId="11" fillId="0" borderId="23" xfId="0" applyFont="1" applyBorder="1"/>
    <xf numFmtId="0" fontId="11" fillId="0" borderId="23" xfId="0" applyFont="1" applyBorder="1" applyAlignment="1">
      <alignment horizontal="left" vertical="center" wrapText="1"/>
    </xf>
    <xf numFmtId="0" fontId="31" fillId="0" borderId="0" xfId="0" applyFont="1" applyAlignment="1">
      <alignment horizontal="right"/>
    </xf>
    <xf numFmtId="0" fontId="4" fillId="0" borderId="20" xfId="0" applyFont="1" applyBorder="1"/>
    <xf numFmtId="0" fontId="4" fillId="0" borderId="21" xfId="0" applyFont="1" applyBorder="1"/>
    <xf numFmtId="0" fontId="11" fillId="0" borderId="23" xfId="0" applyFont="1" applyBorder="1" applyAlignment="1">
      <alignment wrapText="1"/>
    </xf>
    <xf numFmtId="165" fontId="11" fillId="7" borderId="23" xfId="66" applyNumberFormat="1" applyFont="1" applyFill="1" applyBorder="1"/>
    <xf numFmtId="165" fontId="4" fillId="7" borderId="24" xfId="0" applyNumberFormat="1" applyFont="1" applyFill="1" applyBorder="1"/>
    <xf numFmtId="165" fontId="4" fillId="8" borderId="25" xfId="0" applyNumberFormat="1" applyFont="1" applyFill="1" applyBorder="1"/>
    <xf numFmtId="165" fontId="4" fillId="7" borderId="25" xfId="0" applyNumberFormat="1" applyFont="1" applyFill="1" applyBorder="1"/>
    <xf numFmtId="165" fontId="4" fillId="8" borderId="26" xfId="0" applyNumberFormat="1" applyFont="1" applyFill="1" applyBorder="1"/>
    <xf numFmtId="165" fontId="11" fillId="0" borderId="23" xfId="0" applyNumberFormat="1" applyFont="1" applyBorder="1" applyAlignment="1">
      <alignment wrapText="1"/>
    </xf>
    <xf numFmtId="165" fontId="11" fillId="7" borderId="27" xfId="44" applyNumberFormat="1" applyFont="1" applyFill="1" applyBorder="1" applyAlignment="1">
      <alignment vertical="top" wrapText="1"/>
    </xf>
    <xf numFmtId="165" fontId="4" fillId="8" borderId="15" xfId="44" applyNumberFormat="1" applyFont="1" applyFill="1" applyBorder="1" applyAlignment="1">
      <alignment vertical="top" wrapText="1"/>
    </xf>
    <xf numFmtId="165" fontId="4" fillId="8" borderId="10" xfId="44" applyNumberFormat="1" applyFont="1" applyFill="1" applyBorder="1" applyAlignment="1">
      <alignment vertical="top" wrapText="1"/>
    </xf>
    <xf numFmtId="0" fontId="4" fillId="8" borderId="14" xfId="44" applyFont="1" applyFill="1" applyBorder="1" applyAlignment="1">
      <alignment horizontal="left" vertical="top" wrapText="1" indent="1"/>
    </xf>
    <xf numFmtId="0" fontId="4" fillId="8" borderId="9" xfId="44" applyFont="1" applyFill="1" applyBorder="1" applyAlignment="1">
      <alignment horizontal="left" vertical="top" wrapText="1" indent="1"/>
    </xf>
    <xf numFmtId="164" fontId="4" fillId="7" borderId="20" xfId="51" applyNumberFormat="1" applyFont="1" applyFill="1" applyBorder="1" applyAlignment="1"/>
    <xf numFmtId="164" fontId="4" fillId="7" borderId="20" xfId="54" applyNumberFormat="1" applyFont="1" applyFill="1" applyBorder="1" applyAlignment="1"/>
    <xf numFmtId="164" fontId="4" fillId="8" borderId="21" xfId="51" applyNumberFormat="1" applyFont="1" applyFill="1" applyBorder="1" applyAlignment="1"/>
    <xf numFmtId="164" fontId="4" fillId="8" borderId="21" xfId="54" applyNumberFormat="1" applyFont="1" applyFill="1" applyBorder="1" applyAlignment="1"/>
    <xf numFmtId="164" fontId="4" fillId="7" borderId="21" xfId="51" applyNumberFormat="1" applyFont="1" applyFill="1" applyBorder="1" applyAlignment="1"/>
    <xf numFmtId="164" fontId="4" fillId="7" borderId="21" xfId="54" applyNumberFormat="1" applyFont="1" applyFill="1" applyBorder="1" applyAlignment="1"/>
    <xf numFmtId="164" fontId="4" fillId="8" borderId="22" xfId="51" applyNumberFormat="1" applyFont="1" applyFill="1" applyBorder="1" applyAlignment="1"/>
    <xf numFmtId="164" fontId="4" fillId="8" borderId="22" xfId="54" applyNumberFormat="1" applyFont="1" applyFill="1" applyBorder="1" applyAlignment="1"/>
    <xf numFmtId="165" fontId="11" fillId="7" borderId="22" xfId="0" applyNumberFormat="1" applyFont="1" applyFill="1" applyBorder="1"/>
    <xf numFmtId="164" fontId="11" fillId="7" borderId="23" xfId="51" applyNumberFormat="1" applyFont="1" applyFill="1" applyBorder="1"/>
    <xf numFmtId="0" fontId="11" fillId="7" borderId="23" xfId="0" applyFont="1" applyFill="1" applyBorder="1" applyAlignment="1">
      <alignment horizontal="left" vertical="center" wrapText="1"/>
    </xf>
    <xf numFmtId="0" fontId="6" fillId="7" borderId="0" xfId="66" applyFont="1" applyFill="1"/>
    <xf numFmtId="0" fontId="11" fillId="7" borderId="0" xfId="66" applyFont="1" applyFill="1" applyAlignment="1">
      <alignment horizontal="left" vertical="center"/>
    </xf>
    <xf numFmtId="0" fontId="4" fillId="7" borderId="0" xfId="66" applyFill="1" applyAlignment="1">
      <alignment horizontal="left" vertical="center"/>
    </xf>
    <xf numFmtId="0" fontId="6" fillId="7" borderId="0" xfId="66" applyFont="1" applyFill="1" applyAlignment="1">
      <alignment horizontal="left"/>
    </xf>
    <xf numFmtId="0" fontId="4" fillId="7" borderId="0" xfId="66" applyFill="1" applyAlignment="1">
      <alignment vertical="top" wrapText="1"/>
    </xf>
    <xf numFmtId="0" fontId="4" fillId="7" borderId="0" xfId="35" applyFont="1" applyFill="1" applyAlignment="1" applyProtection="1">
      <alignment horizontal="left" vertical="top" wrapText="1"/>
    </xf>
    <xf numFmtId="0" fontId="8" fillId="7" borderId="0" xfId="33" applyFont="1" applyFill="1" applyBorder="1" applyAlignment="1" applyProtection="1">
      <alignment vertical="top"/>
      <protection locked="0"/>
    </xf>
    <xf numFmtId="0" fontId="32" fillId="7" borderId="0" xfId="33" applyFont="1" applyFill="1" applyBorder="1" applyAlignment="1" applyProtection="1">
      <alignment vertical="top"/>
      <protection locked="0"/>
    </xf>
    <xf numFmtId="3" fontId="27" fillId="7" borderId="0" xfId="66" applyNumberFormat="1" applyFont="1" applyFill="1" applyAlignment="1">
      <alignment horizontal="right" vertical="top"/>
    </xf>
    <xf numFmtId="3" fontId="34" fillId="7" borderId="0" xfId="66" applyNumberFormat="1" applyFont="1" applyFill="1" applyAlignment="1">
      <alignment horizontal="right" vertical="top"/>
    </xf>
    <xf numFmtId="0" fontId="27" fillId="7" borderId="0" xfId="66" applyFont="1" applyFill="1"/>
    <xf numFmtId="0" fontId="4" fillId="0" borderId="0" xfId="0" applyFont="1" applyAlignment="1">
      <alignment vertical="top"/>
    </xf>
    <xf numFmtId="0" fontId="32" fillId="0" borderId="0" xfId="0" applyFont="1"/>
    <xf numFmtId="0" fontId="3" fillId="0" borderId="0" xfId="0" applyFont="1"/>
    <xf numFmtId="0" fontId="3" fillId="7" borderId="0" xfId="0" applyFont="1" applyFill="1"/>
    <xf numFmtId="0" fontId="33" fillId="0" borderId="0" xfId="0" applyFont="1"/>
    <xf numFmtId="0" fontId="11" fillId="0" borderId="0" xfId="0" applyFont="1"/>
    <xf numFmtId="0" fontId="3" fillId="7" borderId="0" xfId="66" applyFont="1" applyFill="1"/>
    <xf numFmtId="3" fontId="3" fillId="7" borderId="0" xfId="67" applyNumberFormat="1" applyFont="1" applyFill="1" applyBorder="1" applyAlignment="1">
      <alignment vertical="top" wrapText="1"/>
    </xf>
    <xf numFmtId="0" fontId="3" fillId="7" borderId="0" xfId="0" applyFont="1" applyFill="1" applyAlignment="1">
      <alignment vertical="top"/>
    </xf>
    <xf numFmtId="0" fontId="4" fillId="7" borderId="0" xfId="0" applyFont="1" applyFill="1" applyAlignment="1">
      <alignment horizontal="right"/>
    </xf>
    <xf numFmtId="0" fontId="3" fillId="7" borderId="0" xfId="66" applyFont="1" applyFill="1" applyAlignment="1">
      <alignment vertical="top"/>
    </xf>
    <xf numFmtId="190" fontId="35" fillId="7" borderId="0" xfId="0" applyNumberFormat="1" applyFont="1" applyFill="1" applyAlignment="1">
      <alignment horizontal="left" vertical="top" wrapText="1"/>
    </xf>
    <xf numFmtId="0" fontId="4" fillId="7" borderId="0" xfId="0" applyFont="1" applyFill="1" applyAlignment="1">
      <alignment vertical="top"/>
    </xf>
    <xf numFmtId="0" fontId="35" fillId="7" borderId="0" xfId="0" applyFont="1" applyFill="1" applyAlignment="1">
      <alignment horizontal="right" vertical="top"/>
    </xf>
    <xf numFmtId="0" fontId="4" fillId="0" borderId="0" xfId="0" applyFont="1" applyAlignment="1">
      <alignment horizontal="right"/>
    </xf>
    <xf numFmtId="3" fontId="11" fillId="7" borderId="0" xfId="0" applyNumberFormat="1" applyFont="1" applyFill="1" applyAlignment="1">
      <alignment horizontal="right"/>
    </xf>
    <xf numFmtId="0" fontId="28" fillId="7" borderId="0" xfId="0" applyFont="1" applyFill="1" applyAlignment="1">
      <alignment vertical="top"/>
    </xf>
    <xf numFmtId="0" fontId="3" fillId="0" borderId="0" xfId="0" applyFont="1" applyAlignment="1">
      <alignment vertical="top"/>
    </xf>
    <xf numFmtId="0" fontId="36" fillId="7" borderId="0" xfId="0" applyFont="1" applyFill="1" applyAlignment="1">
      <alignment vertical="top"/>
    </xf>
    <xf numFmtId="3" fontId="11" fillId="7" borderId="0" xfId="0" applyNumberFormat="1" applyFont="1" applyFill="1" applyAlignment="1">
      <alignment horizontal="right" vertical="top"/>
    </xf>
    <xf numFmtId="190" fontId="3" fillId="7" borderId="0" xfId="0" applyNumberFormat="1" applyFont="1" applyFill="1" applyAlignment="1">
      <alignment horizontal="left" vertical="top" wrapText="1"/>
    </xf>
    <xf numFmtId="0" fontId="35" fillId="7" borderId="0" xfId="0" applyFont="1" applyFill="1" applyAlignment="1">
      <alignment vertical="top"/>
    </xf>
    <xf numFmtId="3" fontId="4" fillId="9" borderId="21" xfId="0" applyNumberFormat="1" applyFont="1" applyFill="1" applyBorder="1"/>
    <xf numFmtId="3" fontId="22" fillId="9" borderId="0" xfId="67" applyNumberFormat="1" applyFont="1" applyFill="1" applyBorder="1" applyAlignment="1">
      <alignment vertical="top"/>
    </xf>
    <xf numFmtId="3" fontId="11" fillId="7" borderId="21" xfId="66" applyNumberFormat="1" applyFont="1" applyFill="1" applyBorder="1" applyAlignment="1">
      <alignment horizontal="right" vertical="top"/>
    </xf>
    <xf numFmtId="3" fontId="11" fillId="9" borderId="21" xfId="66" applyNumberFormat="1" applyFont="1" applyFill="1" applyBorder="1" applyAlignment="1">
      <alignment horizontal="right" vertical="top"/>
    </xf>
    <xf numFmtId="3" fontId="11" fillId="9" borderId="21" xfId="66" applyNumberFormat="1" applyFont="1" applyFill="1" applyBorder="1" applyAlignment="1">
      <alignment vertical="top"/>
    </xf>
    <xf numFmtId="3" fontId="11" fillId="9" borderId="22" xfId="66" applyNumberFormat="1" applyFont="1" applyFill="1" applyBorder="1" applyAlignment="1">
      <alignment horizontal="right" vertical="top"/>
    </xf>
    <xf numFmtId="0" fontId="11" fillId="9" borderId="29" xfId="0" applyFont="1" applyFill="1" applyBorder="1"/>
    <xf numFmtId="3" fontId="11" fillId="7" borderId="23" xfId="66" applyNumberFormat="1" applyFont="1" applyFill="1" applyBorder="1" applyAlignment="1">
      <alignment horizontal="right" vertical="top"/>
    </xf>
    <xf numFmtId="0" fontId="11" fillId="0" borderId="30" xfId="0" applyFont="1" applyBorder="1" applyAlignment="1">
      <alignment wrapText="1"/>
    </xf>
    <xf numFmtId="0" fontId="11" fillId="7" borderId="23" xfId="0" applyFont="1" applyFill="1" applyBorder="1" applyAlignment="1">
      <alignment horizontal="right" wrapText="1"/>
    </xf>
    <xf numFmtId="0" fontId="27" fillId="9" borderId="22" xfId="0" applyFont="1" applyFill="1" applyBorder="1" applyAlignment="1">
      <alignment horizontal="left" vertical="top" wrapText="1"/>
    </xf>
    <xf numFmtId="3" fontId="11" fillId="7" borderId="21" xfId="0" applyNumberFormat="1" applyFont="1" applyFill="1" applyBorder="1" applyAlignment="1">
      <alignment horizontal="right"/>
    </xf>
    <xf numFmtId="3" fontId="11" fillId="9" borderId="21" xfId="0" applyNumberFormat="1" applyFont="1" applyFill="1" applyBorder="1" applyAlignment="1">
      <alignment horizontal="right"/>
    </xf>
    <xf numFmtId="3" fontId="11" fillId="9" borderId="22" xfId="0" applyNumberFormat="1" applyFont="1" applyFill="1" applyBorder="1" applyAlignment="1">
      <alignment horizontal="right" vertical="top"/>
    </xf>
    <xf numFmtId="3" fontId="27" fillId="7" borderId="23" xfId="0" applyNumberFormat="1" applyFont="1" applyFill="1" applyBorder="1" applyAlignment="1">
      <alignment horizontal="right"/>
    </xf>
    <xf numFmtId="0" fontId="11" fillId="7" borderId="23" xfId="0" applyFont="1" applyFill="1" applyBorder="1" applyAlignment="1">
      <alignment wrapText="1"/>
    </xf>
    <xf numFmtId="0" fontId="11" fillId="7" borderId="32" xfId="0" applyFont="1" applyFill="1" applyBorder="1" applyAlignment="1">
      <alignment horizontal="right" wrapText="1"/>
    </xf>
    <xf numFmtId="0" fontId="7" fillId="7" borderId="0" xfId="66" applyFont="1" applyFill="1" applyAlignment="1">
      <alignment horizontal="left" vertical="center"/>
    </xf>
    <xf numFmtId="165" fontId="4" fillId="7" borderId="15" xfId="44" applyNumberFormat="1" applyFont="1" applyFill="1" applyBorder="1" applyAlignment="1">
      <alignment vertical="top" wrapText="1"/>
    </xf>
    <xf numFmtId="165" fontId="4" fillId="7" borderId="33" xfId="44" applyNumberFormat="1" applyFont="1" applyFill="1" applyBorder="1" applyAlignment="1">
      <alignment vertical="top" wrapText="1"/>
    </xf>
    <xf numFmtId="3" fontId="37" fillId="7" borderId="0" xfId="67" applyNumberFormat="1" applyFont="1" applyFill="1" applyBorder="1" applyAlignment="1">
      <alignment vertical="top"/>
    </xf>
    <xf numFmtId="0" fontId="2" fillId="7" borderId="0" xfId="0" applyFont="1" applyFill="1" applyAlignment="1" applyProtection="1">
      <alignment horizontal="left" vertical="center" wrapText="1" indent="2"/>
      <protection locked="0"/>
    </xf>
    <xf numFmtId="0" fontId="2" fillId="7" borderId="0" xfId="0" applyFont="1" applyFill="1" applyAlignment="1">
      <alignment horizontal="left" vertical="top" wrapText="1" indent="2"/>
    </xf>
    <xf numFmtId="0" fontId="2" fillId="7" borderId="0" xfId="0" applyFont="1" applyFill="1" applyAlignment="1">
      <alignment horizontal="left" indent="2"/>
    </xf>
    <xf numFmtId="0" fontId="2" fillId="7" borderId="25" xfId="66" applyFont="1" applyFill="1" applyBorder="1" applyAlignment="1">
      <alignment horizontal="left" vertical="top" wrapText="1" indent="2"/>
    </xf>
    <xf numFmtId="0" fontId="2" fillId="7" borderId="0" xfId="0" applyFont="1" applyFill="1" applyAlignment="1">
      <alignment horizontal="left" vertical="top" indent="2"/>
    </xf>
    <xf numFmtId="0" fontId="2" fillId="7" borderId="0" xfId="66" applyFont="1" applyFill="1" applyAlignment="1">
      <alignment horizontal="left" vertical="top" wrapText="1" indent="2"/>
    </xf>
    <xf numFmtId="0" fontId="2" fillId="7" borderId="0" xfId="66" applyFont="1" applyFill="1" applyAlignment="1">
      <alignment horizontal="left" vertical="top" indent="2"/>
    </xf>
    <xf numFmtId="0" fontId="2" fillId="7" borderId="25" xfId="0" applyFont="1" applyFill="1" applyBorder="1" applyAlignment="1">
      <alignment horizontal="left" vertical="top" wrapText="1" indent="2"/>
    </xf>
    <xf numFmtId="0" fontId="2" fillId="7" borderId="25" xfId="0" applyFont="1" applyFill="1" applyBorder="1" applyAlignment="1">
      <alignment horizontal="left" indent="2"/>
    </xf>
    <xf numFmtId="0" fontId="2" fillId="7" borderId="0" xfId="0" applyFont="1" applyFill="1" applyAlignment="1" applyProtection="1">
      <alignment horizontal="left" vertical="top" wrapText="1" indent="2"/>
      <protection locked="0"/>
    </xf>
    <xf numFmtId="3" fontId="2" fillId="7" borderId="0" xfId="67" applyNumberFormat="1" applyFont="1" applyFill="1" applyBorder="1" applyAlignment="1">
      <alignment horizontal="left" vertical="top" indent="2"/>
    </xf>
    <xf numFmtId="3" fontId="11" fillId="7" borderId="30" xfId="67" applyNumberFormat="1" applyFont="1" applyFill="1" applyBorder="1" applyAlignment="1">
      <alignment vertical="top"/>
    </xf>
    <xf numFmtId="0" fontId="2" fillId="9" borderId="0" xfId="0" applyFont="1" applyFill="1" applyAlignment="1" applyProtection="1">
      <alignment horizontal="left" vertical="center" wrapText="1" indent="2"/>
      <protection locked="0"/>
    </xf>
    <xf numFmtId="0" fontId="2" fillId="9" borderId="0" xfId="0" applyFont="1" applyFill="1" applyAlignment="1">
      <alignment horizontal="left" indent="2"/>
    </xf>
    <xf numFmtId="0" fontId="2" fillId="9" borderId="25" xfId="66" applyFont="1" applyFill="1" applyBorder="1" applyAlignment="1">
      <alignment horizontal="left" vertical="top" wrapText="1" indent="2"/>
    </xf>
    <xf numFmtId="0" fontId="2" fillId="9" borderId="0" xfId="66" applyFont="1" applyFill="1" applyAlignment="1">
      <alignment horizontal="left" vertical="top" wrapText="1" indent="2"/>
    </xf>
    <xf numFmtId="0" fontId="2" fillId="9" borderId="0" xfId="0" applyFont="1" applyFill="1" applyAlignment="1">
      <alignment horizontal="left" vertical="top" wrapText="1" indent="2"/>
    </xf>
    <xf numFmtId="0" fontId="2" fillId="9" borderId="0" xfId="0" applyFont="1" applyFill="1" applyAlignment="1">
      <alignment horizontal="left" vertical="top" indent="2"/>
    </xf>
    <xf numFmtId="0" fontId="2" fillId="9" borderId="0" xfId="66" applyFont="1" applyFill="1" applyAlignment="1">
      <alignment horizontal="left" vertical="top" indent="2"/>
    </xf>
    <xf numFmtId="3" fontId="22" fillId="9" borderId="25" xfId="67" applyNumberFormat="1" applyFont="1" applyFill="1" applyBorder="1" applyAlignment="1">
      <alignment vertical="top"/>
    </xf>
    <xf numFmtId="3" fontId="37" fillId="9" borderId="0" xfId="67" applyNumberFormat="1" applyFont="1" applyFill="1" applyBorder="1" applyAlignment="1">
      <alignment vertical="top"/>
    </xf>
    <xf numFmtId="0" fontId="2" fillId="9" borderId="0" xfId="0" applyFont="1" applyFill="1" applyAlignment="1" applyProtection="1">
      <alignment horizontal="left" vertical="top" indent="2"/>
      <protection locked="0"/>
    </xf>
    <xf numFmtId="0" fontId="2" fillId="9" borderId="25" xfId="0" applyFont="1" applyFill="1" applyBorder="1" applyAlignment="1" applyProtection="1">
      <alignment horizontal="left" vertical="top" wrapText="1" indent="2"/>
      <protection locked="0"/>
    </xf>
    <xf numFmtId="0" fontId="2" fillId="9" borderId="0" xfId="0" applyFont="1" applyFill="1" applyAlignment="1" applyProtection="1">
      <alignment horizontal="left" vertical="top" wrapText="1" indent="2"/>
      <protection locked="0"/>
    </xf>
    <xf numFmtId="3" fontId="11" fillId="7" borderId="20" xfId="66" applyNumberFormat="1" applyFont="1" applyFill="1" applyBorder="1" applyAlignment="1">
      <alignment horizontal="right" vertical="top"/>
    </xf>
    <xf numFmtId="3" fontId="2" fillId="9" borderId="21" xfId="66" applyNumberFormat="1" applyFont="1" applyFill="1" applyBorder="1" applyAlignment="1">
      <alignment horizontal="right" vertical="top"/>
    </xf>
    <xf numFmtId="3" fontId="2" fillId="7" borderId="21" xfId="66" applyNumberFormat="1" applyFont="1" applyFill="1" applyBorder="1" applyAlignment="1">
      <alignment horizontal="right" vertical="top"/>
    </xf>
    <xf numFmtId="3" fontId="2" fillId="0" borderId="21" xfId="0" applyNumberFormat="1" applyFont="1" applyBorder="1"/>
    <xf numFmtId="3" fontId="2" fillId="0" borderId="21" xfId="66" applyNumberFormat="1" applyFont="1" applyBorder="1" applyAlignment="1">
      <alignment horizontal="right" vertical="top"/>
    </xf>
    <xf numFmtId="3" fontId="2" fillId="9" borderId="21" xfId="0" applyNumberFormat="1" applyFont="1" applyFill="1" applyBorder="1"/>
    <xf numFmtId="3" fontId="2" fillId="9" borderId="21" xfId="0" applyNumberFormat="1" applyFont="1" applyFill="1" applyBorder="1" applyAlignment="1">
      <alignment horizontal="right" vertical="top"/>
    </xf>
    <xf numFmtId="3" fontId="2" fillId="7" borderId="21" xfId="0" applyNumberFormat="1" applyFont="1" applyFill="1" applyBorder="1" applyAlignment="1" applyProtection="1">
      <alignment horizontal="right" vertical="center" wrapText="1"/>
      <protection locked="0"/>
    </xf>
    <xf numFmtId="3" fontId="2" fillId="7" borderId="21" xfId="0" applyNumberFormat="1" applyFont="1" applyFill="1" applyBorder="1" applyAlignment="1">
      <alignment horizontal="right"/>
    </xf>
    <xf numFmtId="3" fontId="2" fillId="9" borderId="21" xfId="0" applyNumberFormat="1" applyFont="1" applyFill="1" applyBorder="1" applyAlignment="1">
      <alignment vertical="center"/>
    </xf>
    <xf numFmtId="3" fontId="2" fillId="7" borderId="21" xfId="0" applyNumberFormat="1" applyFont="1" applyFill="1" applyBorder="1" applyAlignment="1">
      <alignment vertical="top"/>
    </xf>
    <xf numFmtId="3" fontId="2" fillId="9" borderId="21" xfId="66" applyNumberFormat="1" applyFont="1" applyFill="1" applyBorder="1" applyAlignment="1">
      <alignment vertical="top"/>
    </xf>
    <xf numFmtId="3" fontId="2" fillId="9" borderId="22" xfId="66" applyNumberFormat="1" applyFont="1" applyFill="1" applyBorder="1" applyAlignment="1">
      <alignment horizontal="right" vertical="top"/>
    </xf>
    <xf numFmtId="3" fontId="2" fillId="9" borderId="21" xfId="0" applyNumberFormat="1" applyFont="1" applyFill="1" applyBorder="1" applyAlignment="1">
      <alignment horizontal="right"/>
    </xf>
    <xf numFmtId="0" fontId="2" fillId="7" borderId="21" xfId="0" applyFont="1" applyFill="1" applyBorder="1" applyAlignment="1">
      <alignment horizontal="right"/>
    </xf>
    <xf numFmtId="0" fontId="2" fillId="9" borderId="21" xfId="0" applyFont="1" applyFill="1" applyBorder="1" applyAlignment="1">
      <alignment horizontal="right"/>
    </xf>
    <xf numFmtId="3" fontId="2" fillId="7" borderId="21" xfId="0" applyNumberFormat="1" applyFont="1" applyFill="1" applyBorder="1"/>
    <xf numFmtId="3" fontId="2" fillId="9" borderId="21" xfId="0" applyNumberFormat="1" applyFont="1" applyFill="1" applyBorder="1" applyAlignment="1">
      <alignment vertical="top"/>
    </xf>
    <xf numFmtId="3" fontId="2" fillId="7" borderId="21" xfId="66" applyNumberFormat="1" applyFont="1" applyFill="1" applyBorder="1"/>
    <xf numFmtId="3" fontId="2" fillId="9" borderId="21" xfId="66" applyNumberFormat="1" applyFont="1" applyFill="1" applyBorder="1" applyAlignment="1">
      <alignment horizontal="right"/>
    </xf>
    <xf numFmtId="0" fontId="2" fillId="7" borderId="21" xfId="66" applyFont="1" applyFill="1" applyBorder="1" applyAlignment="1">
      <alignment horizontal="right"/>
    </xf>
    <xf numFmtId="0" fontId="2" fillId="9" borderId="21" xfId="66" applyFont="1" applyFill="1" applyBorder="1" applyAlignment="1">
      <alignment horizontal="right"/>
    </xf>
    <xf numFmtId="3" fontId="2" fillId="7" borderId="21" xfId="66" applyNumberFormat="1" applyFont="1" applyFill="1" applyBorder="1" applyAlignment="1">
      <alignment horizontal="right"/>
    </xf>
    <xf numFmtId="3" fontId="22" fillId="7" borderId="25" xfId="67" applyNumberFormat="1" applyFont="1" applyFill="1" applyBorder="1" applyAlignment="1">
      <alignment horizontal="left" vertical="top"/>
    </xf>
    <xf numFmtId="0" fontId="4" fillId="7" borderId="25" xfId="0" applyFont="1" applyFill="1" applyBorder="1" applyAlignment="1">
      <alignment horizontal="left" wrapText="1" indent="2"/>
    </xf>
    <xf numFmtId="3" fontId="4" fillId="7" borderId="25" xfId="67" applyNumberFormat="1" applyFont="1" applyFill="1" applyBorder="1" applyAlignment="1">
      <alignment horizontal="left" vertical="top" indent="2"/>
    </xf>
    <xf numFmtId="0" fontId="27" fillId="7" borderId="25" xfId="0" applyFont="1" applyFill="1" applyBorder="1" applyAlignment="1">
      <alignment horizontal="left" vertical="center" wrapText="1" indent="2"/>
    </xf>
    <xf numFmtId="0" fontId="4" fillId="7" borderId="25" xfId="0" applyFont="1" applyFill="1" applyBorder="1" applyAlignment="1">
      <alignment horizontal="left" vertical="top" wrapText="1" indent="2"/>
    </xf>
    <xf numFmtId="0" fontId="4" fillId="7" borderId="25" xfId="0" applyFont="1" applyFill="1" applyBorder="1"/>
    <xf numFmtId="0" fontId="37" fillId="7" borderId="25" xfId="0" applyFont="1" applyFill="1" applyBorder="1" applyAlignment="1">
      <alignment horizontal="left" vertical="top" wrapText="1"/>
    </xf>
    <xf numFmtId="0" fontId="2" fillId="7" borderId="25" xfId="0" applyFont="1" applyFill="1" applyBorder="1" applyAlignment="1">
      <alignment horizontal="left" vertical="top" indent="2"/>
    </xf>
    <xf numFmtId="0" fontId="22" fillId="7" borderId="25" xfId="0" applyFont="1" applyFill="1" applyBorder="1" applyAlignment="1">
      <alignment horizontal="left" vertical="top"/>
    </xf>
    <xf numFmtId="0" fontId="2" fillId="7" borderId="25" xfId="0" applyFont="1" applyFill="1" applyBorder="1" applyAlignment="1">
      <alignment horizontal="left" vertical="top" wrapText="1"/>
    </xf>
    <xf numFmtId="0" fontId="2" fillId="7" borderId="25" xfId="0" applyFont="1" applyFill="1" applyBorder="1" applyAlignment="1">
      <alignment horizontal="left" wrapText="1" indent="2"/>
    </xf>
    <xf numFmtId="0" fontId="2" fillId="0" borderId="0" xfId="0" applyFont="1" applyAlignment="1">
      <alignment horizontal="left" vertical="top" indent="2"/>
    </xf>
    <xf numFmtId="0" fontId="2" fillId="7" borderId="0" xfId="0" applyFont="1" applyFill="1" applyAlignment="1">
      <alignment vertical="top"/>
    </xf>
    <xf numFmtId="3" fontId="2" fillId="7" borderId="25" xfId="67" applyNumberFormat="1" applyFont="1" applyFill="1" applyBorder="1" applyAlignment="1">
      <alignment horizontal="left" vertical="top" indent="2"/>
    </xf>
    <xf numFmtId="0" fontId="2" fillId="7" borderId="25" xfId="0" applyFont="1" applyFill="1" applyBorder="1" applyAlignment="1">
      <alignment horizontal="left" vertical="top" wrapText="1" indent="1"/>
    </xf>
    <xf numFmtId="0" fontId="2" fillId="7" borderId="25" xfId="0" applyFont="1" applyFill="1" applyBorder="1" applyAlignment="1" applyProtection="1">
      <alignment horizontal="left" wrapText="1" indent="2"/>
      <protection locked="0"/>
    </xf>
    <xf numFmtId="3" fontId="2" fillId="7" borderId="25" xfId="67" applyNumberFormat="1" applyFont="1" applyFill="1" applyBorder="1" applyAlignment="1">
      <alignment horizontal="left" indent="2"/>
    </xf>
    <xf numFmtId="0" fontId="27" fillId="7" borderId="23" xfId="0" applyFont="1" applyFill="1" applyBorder="1" applyAlignment="1">
      <alignment horizontal="left" vertical="top" wrapText="1"/>
    </xf>
    <xf numFmtId="0" fontId="4" fillId="9" borderId="25" xfId="0" applyFont="1" applyFill="1" applyBorder="1" applyAlignment="1">
      <alignment horizontal="left" wrapText="1" indent="2"/>
    </xf>
    <xf numFmtId="3" fontId="4" fillId="9" borderId="25" xfId="67" applyNumberFormat="1" applyFont="1" applyFill="1" applyBorder="1" applyAlignment="1">
      <alignment horizontal="left" vertical="top" indent="2"/>
    </xf>
    <xf numFmtId="3" fontId="4" fillId="9" borderId="25" xfId="67" applyNumberFormat="1" applyFont="1" applyFill="1" applyBorder="1" applyAlignment="1">
      <alignment horizontal="left" vertical="top" wrapText="1" indent="2"/>
    </xf>
    <xf numFmtId="0" fontId="2" fillId="9" borderId="0" xfId="0" applyFont="1" applyFill="1"/>
    <xf numFmtId="0" fontId="4" fillId="9" borderId="25" xfId="0" applyFont="1" applyFill="1" applyBorder="1" applyAlignment="1">
      <alignment horizontal="left" vertical="top" wrapText="1" indent="2"/>
    </xf>
    <xf numFmtId="0" fontId="4" fillId="9" borderId="25" xfId="0" applyFont="1" applyFill="1" applyBorder="1" applyAlignment="1" applyProtection="1">
      <alignment horizontal="left" vertical="top" wrapText="1" indent="2"/>
      <protection locked="0"/>
    </xf>
    <xf numFmtId="0" fontId="2" fillId="9" borderId="25" xfId="0" applyFont="1" applyFill="1" applyBorder="1" applyAlignment="1">
      <alignment horizontal="left" indent="2"/>
    </xf>
    <xf numFmtId="0" fontId="2" fillId="9" borderId="25" xfId="0" applyFont="1" applyFill="1" applyBorder="1" applyAlignment="1">
      <alignment horizontal="left" vertical="top" wrapText="1" indent="2"/>
    </xf>
    <xf numFmtId="0" fontId="2" fillId="9" borderId="25" xfId="0" applyFont="1" applyFill="1" applyBorder="1" applyAlignment="1">
      <alignment horizontal="left" vertical="top" indent="2"/>
    </xf>
    <xf numFmtId="0" fontId="22" fillId="9" borderId="25" xfId="0" applyFont="1" applyFill="1" applyBorder="1" applyAlignment="1">
      <alignment horizontal="left" vertical="top"/>
    </xf>
    <xf numFmtId="0" fontId="2" fillId="9" borderId="25" xfId="0" applyFont="1" applyFill="1" applyBorder="1" applyAlignment="1">
      <alignment horizontal="left" vertical="top" wrapText="1"/>
    </xf>
    <xf numFmtId="3" fontId="22" fillId="9" borderId="25" xfId="67" applyNumberFormat="1" applyFont="1" applyFill="1" applyBorder="1" applyAlignment="1">
      <alignment horizontal="left" vertical="top"/>
    </xf>
    <xf numFmtId="0" fontId="2" fillId="9" borderId="0" xfId="0" applyFont="1" applyFill="1" applyAlignment="1">
      <alignment vertical="top"/>
    </xf>
    <xf numFmtId="0" fontId="37" fillId="9" borderId="0" xfId="0" applyFont="1" applyFill="1" applyAlignment="1">
      <alignment vertical="top"/>
    </xf>
    <xf numFmtId="0" fontId="2" fillId="9" borderId="0" xfId="0" applyFont="1" applyFill="1" applyAlignment="1">
      <alignment vertical="top" wrapText="1"/>
    </xf>
    <xf numFmtId="3" fontId="2" fillId="9" borderId="25" xfId="67" applyNumberFormat="1" applyFont="1" applyFill="1" applyBorder="1" applyAlignment="1">
      <alignment horizontal="left" vertical="top" indent="2"/>
    </xf>
    <xf numFmtId="0" fontId="2" fillId="9" borderId="25" xfId="0" applyFont="1" applyFill="1" applyBorder="1" applyAlignment="1" applyProtection="1">
      <alignment horizontal="left" wrapText="1" indent="2"/>
      <protection locked="0"/>
    </xf>
    <xf numFmtId="0" fontId="2" fillId="9" borderId="0" xfId="0" applyFont="1" applyFill="1" applyAlignment="1">
      <alignment vertical="center"/>
    </xf>
    <xf numFmtId="0" fontId="37" fillId="9" borderId="25" xfId="0" applyFont="1" applyFill="1" applyBorder="1" applyAlignment="1">
      <alignment horizontal="left" vertical="top" wrapText="1"/>
    </xf>
    <xf numFmtId="3" fontId="27" fillId="9" borderId="23" xfId="0" applyNumberFormat="1" applyFont="1" applyFill="1" applyBorder="1" applyAlignment="1">
      <alignment horizontal="right"/>
    </xf>
    <xf numFmtId="3" fontId="11" fillId="7" borderId="20" xfId="0" applyNumberFormat="1" applyFont="1" applyFill="1" applyBorder="1" applyAlignment="1">
      <alignment horizontal="right"/>
    </xf>
    <xf numFmtId="3" fontId="2" fillId="9" borderId="21" xfId="0" applyNumberFormat="1" applyFont="1" applyFill="1" applyBorder="1" applyAlignment="1">
      <alignment horizontal="right" vertical="center"/>
    </xf>
    <xf numFmtId="3" fontId="2" fillId="7" borderId="21" xfId="0" applyNumberFormat="1" applyFont="1" applyFill="1" applyBorder="1" applyAlignment="1">
      <alignment horizontal="right" vertical="center"/>
    </xf>
    <xf numFmtId="3" fontId="2" fillId="9" borderId="21" xfId="0" applyNumberFormat="1" applyFont="1" applyFill="1" applyBorder="1" applyAlignment="1" applyProtection="1">
      <alignment horizontal="right" wrapText="1"/>
      <protection locked="0"/>
    </xf>
    <xf numFmtId="3" fontId="27" fillId="7" borderId="21" xfId="0" applyNumberFormat="1" applyFont="1" applyFill="1" applyBorder="1" applyAlignment="1">
      <alignment horizontal="right"/>
    </xf>
    <xf numFmtId="3" fontId="2" fillId="7" borderId="21" xfId="0" applyNumberFormat="1" applyFont="1" applyFill="1" applyBorder="1" applyAlignment="1">
      <alignment horizontal="right" vertical="top"/>
    </xf>
    <xf numFmtId="3" fontId="2" fillId="9" borderId="21" xfId="68" applyNumberFormat="1" applyFont="1" applyFill="1" applyBorder="1" applyAlignment="1">
      <alignment horizontal="right"/>
    </xf>
    <xf numFmtId="3" fontId="2" fillId="7" borderId="21" xfId="68" applyNumberFormat="1" applyFont="1" applyFill="1" applyBorder="1" applyAlignment="1">
      <alignment horizontal="right" vertical="top"/>
    </xf>
    <xf numFmtId="3" fontId="2" fillId="7" borderId="21" xfId="0" applyNumberFormat="1" applyFont="1" applyFill="1" applyBorder="1" applyAlignment="1">
      <alignment horizontal="right" wrapText="1"/>
    </xf>
    <xf numFmtId="3" fontId="2" fillId="9" borderId="31" xfId="0" applyNumberFormat="1" applyFont="1" applyFill="1" applyBorder="1" applyAlignment="1" applyProtection="1">
      <alignment horizontal="right" vertical="top"/>
      <protection locked="0"/>
    </xf>
    <xf numFmtId="3" fontId="2" fillId="9" borderId="21" xfId="0" applyNumberFormat="1" applyFont="1" applyFill="1" applyBorder="1" applyAlignment="1">
      <alignment horizontal="right" wrapText="1"/>
    </xf>
    <xf numFmtId="1" fontId="2" fillId="9" borderId="21" xfId="0" applyNumberFormat="1" applyFont="1" applyFill="1" applyBorder="1" applyAlignment="1">
      <alignment horizontal="right"/>
    </xf>
    <xf numFmtId="1" fontId="2" fillId="7" borderId="21" xfId="0" applyNumberFormat="1" applyFont="1" applyFill="1" applyBorder="1" applyAlignment="1">
      <alignment horizontal="right"/>
    </xf>
    <xf numFmtId="0" fontId="2" fillId="9" borderId="22" xfId="0" applyFont="1" applyFill="1" applyBorder="1" applyAlignment="1">
      <alignment horizontal="right"/>
    </xf>
    <xf numFmtId="0" fontId="2" fillId="9" borderId="21" xfId="0" applyFont="1" applyFill="1" applyBorder="1"/>
    <xf numFmtId="0" fontId="31" fillId="7" borderId="0" xfId="66" applyFont="1" applyFill="1" applyAlignment="1">
      <alignment horizontal="right"/>
    </xf>
    <xf numFmtId="0" fontId="11" fillId="7" borderId="23" xfId="66" applyFont="1" applyFill="1" applyBorder="1" applyAlignment="1">
      <alignment horizontal="left" vertical="center"/>
    </xf>
    <xf numFmtId="0" fontId="4" fillId="7" borderId="20" xfId="66" applyFill="1" applyBorder="1"/>
    <xf numFmtId="165" fontId="4" fillId="7" borderId="20" xfId="66" applyNumberFormat="1" applyFill="1" applyBorder="1"/>
    <xf numFmtId="0" fontId="4" fillId="8" borderId="21" xfId="66" applyFill="1" applyBorder="1"/>
    <xf numFmtId="165" fontId="4" fillId="8" borderId="21" xfId="66" applyNumberFormat="1" applyFill="1" applyBorder="1"/>
    <xf numFmtId="0" fontId="4" fillId="7" borderId="21" xfId="66" applyFill="1" applyBorder="1"/>
    <xf numFmtId="165" fontId="4" fillId="7" borderId="21" xfId="66" applyNumberFormat="1" applyFill="1" applyBorder="1"/>
    <xf numFmtId="0" fontId="4" fillId="8" borderId="22" xfId="66" applyFill="1" applyBorder="1"/>
    <xf numFmtId="165" fontId="4" fillId="8" borderId="22" xfId="66" applyNumberFormat="1" applyFill="1" applyBorder="1"/>
    <xf numFmtId="0" fontId="11" fillId="7" borderId="23" xfId="66" applyFont="1" applyFill="1" applyBorder="1"/>
    <xf numFmtId="0" fontId="4" fillId="9" borderId="10" xfId="44" applyFont="1" applyFill="1" applyBorder="1" applyAlignment="1">
      <alignment horizontal="left" vertical="top" wrapText="1" indent="1"/>
    </xf>
    <xf numFmtId="165" fontId="4" fillId="9" borderId="10" xfId="44" applyNumberFormat="1" applyFont="1" applyFill="1" applyBorder="1" applyAlignment="1">
      <alignment vertical="top" wrapText="1"/>
    </xf>
    <xf numFmtId="165" fontId="4" fillId="9" borderId="33" xfId="44" applyNumberFormat="1" applyFont="1" applyFill="1" applyBorder="1" applyAlignment="1">
      <alignment vertical="top" wrapText="1"/>
    </xf>
    <xf numFmtId="0" fontId="4" fillId="7" borderId="10" xfId="44" applyFont="1" applyFill="1" applyBorder="1" applyAlignment="1">
      <alignment horizontal="left" vertical="top" wrapText="1" indent="1"/>
    </xf>
    <xf numFmtId="165" fontId="4" fillId="9" borderId="15" xfId="44" applyNumberFormat="1" applyFont="1" applyFill="1" applyBorder="1" applyAlignment="1">
      <alignment vertical="top" wrapText="1"/>
    </xf>
    <xf numFmtId="0" fontId="11" fillId="9" borderId="16" xfId="44" applyFont="1" applyFill="1" applyBorder="1" applyAlignment="1">
      <alignment horizontal="left" wrapText="1"/>
    </xf>
    <xf numFmtId="165" fontId="11" fillId="9" borderId="28" xfId="44" applyNumberFormat="1" applyFont="1" applyFill="1" applyBorder="1" applyAlignment="1">
      <alignment wrapText="1"/>
    </xf>
    <xf numFmtId="0" fontId="4" fillId="9" borderId="9" xfId="44" applyFont="1" applyFill="1" applyBorder="1" applyAlignment="1">
      <alignment horizontal="left" vertical="top" wrapText="1" indent="1"/>
    </xf>
    <xf numFmtId="0" fontId="4" fillId="9" borderId="14" xfId="44" applyFont="1" applyFill="1" applyBorder="1" applyAlignment="1">
      <alignment horizontal="left" vertical="top" wrapText="1" indent="1"/>
    </xf>
    <xf numFmtId="165" fontId="4" fillId="9" borderId="14" xfId="44" applyNumberFormat="1" applyFont="1" applyFill="1" applyBorder="1" applyAlignment="1">
      <alignment vertical="top" wrapText="1"/>
    </xf>
    <xf numFmtId="165" fontId="4" fillId="9" borderId="9" xfId="44" applyNumberFormat="1" applyFont="1" applyFill="1" applyBorder="1" applyAlignment="1">
      <alignment vertical="top" wrapText="1"/>
    </xf>
    <xf numFmtId="165" fontId="11" fillId="9" borderId="16" xfId="44" applyNumberFormat="1" applyFont="1" applyFill="1" applyBorder="1" applyAlignment="1">
      <alignment wrapText="1"/>
    </xf>
    <xf numFmtId="0" fontId="11" fillId="9" borderId="18" xfId="44" applyFont="1" applyFill="1" applyBorder="1" applyAlignment="1">
      <alignment horizontal="left" wrapText="1"/>
    </xf>
    <xf numFmtId="165" fontId="11" fillId="9" borderId="18" xfId="44" applyNumberFormat="1" applyFont="1" applyFill="1" applyBorder="1" applyAlignment="1">
      <alignment wrapText="1"/>
    </xf>
    <xf numFmtId="165" fontId="4" fillId="9" borderId="19" xfId="44" applyNumberFormat="1" applyFont="1" applyFill="1" applyBorder="1" applyAlignment="1">
      <alignment vertical="top" wrapText="1"/>
    </xf>
    <xf numFmtId="0" fontId="23" fillId="7" borderId="0" xfId="33" applyFill="1" applyBorder="1" applyAlignment="1" applyProtection="1">
      <alignment vertical="center"/>
      <protection locked="0"/>
    </xf>
    <xf numFmtId="0" fontId="11" fillId="7" borderId="23" xfId="66" applyFont="1" applyFill="1" applyBorder="1" applyAlignment="1">
      <alignment horizontal="right" vertical="center" wrapText="1"/>
    </xf>
    <xf numFmtId="0" fontId="40" fillId="7" borderId="0" xfId="35" applyFont="1" applyFill="1" applyAlignment="1" applyProtection="1"/>
    <xf numFmtId="165" fontId="4" fillId="7" borderId="27" xfId="44" applyNumberFormat="1" applyFont="1" applyFill="1" applyBorder="1" applyAlignment="1">
      <alignment wrapText="1"/>
    </xf>
    <xf numFmtId="165" fontId="4" fillId="9" borderId="27" xfId="44" applyNumberFormat="1" applyFont="1" applyFill="1" applyBorder="1" applyAlignment="1">
      <alignment wrapText="1"/>
    </xf>
    <xf numFmtId="3" fontId="3" fillId="7" borderId="0" xfId="67" applyNumberFormat="1" applyFont="1" applyFill="1" applyBorder="1" applyAlignment="1">
      <alignment vertical="top" wrapText="1"/>
    </xf>
    <xf numFmtId="0" fontId="3" fillId="7" borderId="0" xfId="0" applyFont="1" applyFill="1" applyAlignment="1">
      <alignment vertical="top"/>
    </xf>
    <xf numFmtId="3" fontId="38" fillId="7" borderId="0" xfId="67" applyNumberFormat="1" applyFont="1" applyFill="1" applyBorder="1" applyAlignment="1">
      <alignment vertical="top" wrapText="1"/>
    </xf>
    <xf numFmtId="0" fontId="38" fillId="7" borderId="0" xfId="0" applyFont="1" applyFill="1" applyAlignment="1">
      <alignment vertical="top"/>
    </xf>
  </cellXfs>
  <cellStyles count="71">
    <cellStyle name="£" xfId="1" xr:uid="{00000000-0005-0000-0000-000000000000}"/>
    <cellStyle name="AbyA" xfId="2" xr:uid="{00000000-0005-0000-0000-000001000000}"/>
    <cellStyle name="CellBACode" xfId="3" xr:uid="{00000000-0005-0000-0000-000002000000}"/>
    <cellStyle name="CellBAName" xfId="4" xr:uid="{00000000-0005-0000-0000-000003000000}"/>
    <cellStyle name="CellBAValue" xfId="5" xr:uid="{00000000-0005-0000-0000-000004000000}"/>
    <cellStyle name="CellMCCode" xfId="6" xr:uid="{00000000-0005-0000-0000-000005000000}"/>
    <cellStyle name="CellMCName" xfId="7" xr:uid="{00000000-0005-0000-0000-000006000000}"/>
    <cellStyle name="CellMCValue" xfId="8" xr:uid="{00000000-0005-0000-0000-000007000000}"/>
    <cellStyle name="CellNationCode" xfId="9" xr:uid="{00000000-0005-0000-0000-000008000000}"/>
    <cellStyle name="CellNationName" xfId="10" xr:uid="{00000000-0005-0000-0000-000009000000}"/>
    <cellStyle name="CellNationValue" xfId="11" xr:uid="{00000000-0005-0000-0000-00000A000000}"/>
    <cellStyle name="CellNormal" xfId="12" xr:uid="{00000000-0005-0000-0000-00000B000000}"/>
    <cellStyle name="CellRegionCode" xfId="13" xr:uid="{00000000-0005-0000-0000-00000C000000}"/>
    <cellStyle name="CellRegionName" xfId="14" xr:uid="{00000000-0005-0000-0000-00000D000000}"/>
    <cellStyle name="CellRegionValue" xfId="15" xr:uid="{00000000-0005-0000-0000-00000E000000}"/>
    <cellStyle name="cells" xfId="16" xr:uid="{00000000-0005-0000-0000-00000F000000}"/>
    <cellStyle name="CellUACode" xfId="17" xr:uid="{00000000-0005-0000-0000-000010000000}"/>
    <cellStyle name="CellUAName" xfId="18" xr:uid="{00000000-0005-0000-0000-000011000000}"/>
    <cellStyle name="CellUAValue" xfId="19" xr:uid="{00000000-0005-0000-0000-000012000000}"/>
    <cellStyle name="column field" xfId="20" xr:uid="{00000000-0005-0000-0000-000013000000}"/>
    <cellStyle name="Comma" xfId="21" builtinId="3"/>
    <cellStyle name="Comma 2" xfId="22" xr:uid="{00000000-0005-0000-0000-000015000000}"/>
    <cellStyle name="Comma 2 2" xfId="67" xr:uid="{FE2F5670-9B6D-4190-B1CC-0BF9DC354118}"/>
    <cellStyle name="Comma 3" xfId="23" xr:uid="{00000000-0005-0000-0000-000016000000}"/>
    <cellStyle name="Currency 2" xfId="24" xr:uid="{00000000-0005-0000-0000-000017000000}"/>
    <cellStyle name="Data_Total" xfId="25" xr:uid="{00000000-0005-0000-0000-000018000000}"/>
    <cellStyle name="field" xfId="26" xr:uid="{00000000-0005-0000-0000-000019000000}"/>
    <cellStyle name="field names" xfId="27" xr:uid="{00000000-0005-0000-0000-00001A000000}"/>
    <cellStyle name="footer" xfId="28" xr:uid="{00000000-0005-0000-0000-00001B000000}"/>
    <cellStyle name="Gray2" xfId="29" xr:uid="{00000000-0005-0000-0000-00001C000000}"/>
    <cellStyle name="Gray2M" xfId="30" xr:uid="{00000000-0005-0000-0000-00001D000000}"/>
    <cellStyle name="Gray2M1P" xfId="31" xr:uid="{00000000-0005-0000-0000-00001E000000}"/>
    <cellStyle name="heading" xfId="32" xr:uid="{00000000-0005-0000-0000-00001F000000}"/>
    <cellStyle name="Heading 1" xfId="33" builtinId="16"/>
    <cellStyle name="Headings" xfId="34" xr:uid="{00000000-0005-0000-0000-000021000000}"/>
    <cellStyle name="Hyperlink" xfId="35" builtinId="8"/>
    <cellStyle name="Hyperlink 2" xfId="36" xr:uid="{00000000-0005-0000-0000-000023000000}"/>
    <cellStyle name="Hyperlink 3" xfId="37" xr:uid="{00000000-0005-0000-0000-000024000000}"/>
    <cellStyle name="Integer" xfId="38" xr:uid="{00000000-0005-0000-0000-000025000000}"/>
    <cellStyle name="Normal" xfId="0" builtinId="0"/>
    <cellStyle name="Normal 2" xfId="39" xr:uid="{00000000-0005-0000-0000-000027000000}"/>
    <cellStyle name="Normal 2 2" xfId="40" xr:uid="{00000000-0005-0000-0000-000028000000}"/>
    <cellStyle name="Normal 2 2 2" xfId="69" xr:uid="{E99C2D72-7E93-4E20-9345-B2A5BEA689DB}"/>
    <cellStyle name="Normal 2 3" xfId="66" xr:uid="{A23A5859-3BFB-478E-85B0-2DCC55FFE4BD}"/>
    <cellStyle name="Normal 3" xfId="41" xr:uid="{00000000-0005-0000-0000-000029000000}"/>
    <cellStyle name="Normal 3 2" xfId="68" xr:uid="{D0E90867-16B5-4C6D-AB38-7EEAC158816E}"/>
    <cellStyle name="Normal 4" xfId="42" xr:uid="{00000000-0005-0000-0000-00002A000000}"/>
    <cellStyle name="Normal 5" xfId="43" xr:uid="{00000000-0005-0000-0000-00002B000000}"/>
    <cellStyle name="Normal_Final serviceIBA_table" xfId="44" xr:uid="{00000000-0005-0000-0000-00002C000000}"/>
    <cellStyle name="Num" xfId="45" xr:uid="{00000000-0005-0000-0000-00002E000000}"/>
    <cellStyle name="Num 1D" xfId="46" xr:uid="{00000000-0005-0000-0000-00002F000000}"/>
    <cellStyle name="Num 1D 2" xfId="47" xr:uid="{00000000-0005-0000-0000-000030000000}"/>
    <cellStyle name="Num 2" xfId="48" xr:uid="{00000000-0005-0000-0000-000031000000}"/>
    <cellStyle name="P10Diff" xfId="49" xr:uid="{00000000-0005-0000-0000-000032000000}"/>
    <cellStyle name="P20Diff" xfId="50" xr:uid="{00000000-0005-0000-0000-000033000000}"/>
    <cellStyle name="Percent" xfId="51" builtinId="5"/>
    <cellStyle name="Percent 2" xfId="52" xr:uid="{00000000-0005-0000-0000-000035000000}"/>
    <cellStyle name="Percent 3" xfId="53" xr:uid="{00000000-0005-0000-0000-000036000000}"/>
    <cellStyle name="Percent 4" xfId="54" xr:uid="{00000000-0005-0000-0000-000037000000}"/>
    <cellStyle name="Percent 4 2" xfId="70" xr:uid="{66486AB1-A9BD-4496-B8A2-A562301B6954}"/>
    <cellStyle name="Row_CategoryHeadings" xfId="55" xr:uid="{00000000-0005-0000-0000-000038000000}"/>
    <cellStyle name="rowfield" xfId="56" xr:uid="{00000000-0005-0000-0000-000039000000}"/>
    <cellStyle name="Source" xfId="57" xr:uid="{00000000-0005-0000-0000-00003A000000}"/>
    <cellStyle name="Table_Name" xfId="58" xr:uid="{00000000-0005-0000-0000-00003B000000}"/>
    <cellStyle name="Test" xfId="59" xr:uid="{00000000-0005-0000-0000-00003C000000}"/>
    <cellStyle name="Tou_Rev" xfId="60" xr:uid="{00000000-0005-0000-0000-00003D000000}"/>
    <cellStyle name="Toupdate" xfId="61" xr:uid="{00000000-0005-0000-0000-00003E000000}"/>
    <cellStyle name="updated" xfId="62" xr:uid="{00000000-0005-0000-0000-00003F000000}"/>
    <cellStyle name="Warnings" xfId="63" xr:uid="{00000000-0005-0000-0000-000040000000}"/>
    <cellStyle name="Xs% 250" xfId="64" xr:uid="{00000000-0005-0000-0000-000041000000}"/>
    <cellStyle name="Xs% -250" xfId="65" xr:uid="{00000000-0005-0000-0000-000042000000}"/>
  </cellStyles>
  <dxfs count="11"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</dxfs>
  <tableStyles count="0" defaultTableStyle="TableStyleMedium2" defaultPivotStyle="PivotStyleLight16"/>
  <colors>
    <mruColors>
      <color rgb="FF0000FF"/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0"/>
  <dimension ref="A1:B19"/>
  <sheetViews>
    <sheetView zoomScale="90" zoomScaleNormal="90" workbookViewId="0">
      <selection activeCell="H19" sqref="H19"/>
    </sheetView>
  </sheetViews>
  <sheetFormatPr defaultColWidth="8.81640625" defaultRowHeight="15" x14ac:dyDescent="0.25"/>
  <cols>
    <col min="1" max="1" width="9" style="9" customWidth="1"/>
    <col min="2" max="16384" width="8.81640625" style="9"/>
  </cols>
  <sheetData>
    <row r="1" spans="1:2" ht="19.2" x14ac:dyDescent="0.35">
      <c r="A1" s="36" t="s">
        <v>221</v>
      </c>
    </row>
    <row r="2" spans="1:2" ht="15.6" customHeight="1" x14ac:dyDescent="0.25">
      <c r="A2" s="328" t="s">
        <v>112</v>
      </c>
      <c r="B2" s="5"/>
    </row>
    <row r="3" spans="1:2" ht="15.6" customHeight="1" x14ac:dyDescent="0.25">
      <c r="A3" s="328" t="s">
        <v>113</v>
      </c>
      <c r="B3" s="5"/>
    </row>
    <row r="4" spans="1:2" ht="15.6" customHeight="1" x14ac:dyDescent="0.25">
      <c r="A4" s="328" t="s">
        <v>222</v>
      </c>
      <c r="B4" s="5"/>
    </row>
    <row r="5" spans="1:2" ht="15.6" customHeight="1" x14ac:dyDescent="0.25">
      <c r="A5" s="328" t="s">
        <v>223</v>
      </c>
      <c r="B5" s="5"/>
    </row>
    <row r="6" spans="1:2" ht="15.6" customHeight="1" x14ac:dyDescent="0.25">
      <c r="A6" s="328" t="s">
        <v>123</v>
      </c>
      <c r="B6" s="5"/>
    </row>
    <row r="7" spans="1:2" ht="15.6" customHeight="1" x14ac:dyDescent="0.25">
      <c r="A7" s="328" t="s">
        <v>28</v>
      </c>
      <c r="B7" s="5"/>
    </row>
    <row r="8" spans="1:2" ht="15.6" customHeight="1" x14ac:dyDescent="0.25">
      <c r="A8" s="328" t="s">
        <v>114</v>
      </c>
      <c r="B8" s="5"/>
    </row>
    <row r="9" spans="1:2" ht="15.6" customHeight="1" x14ac:dyDescent="0.25">
      <c r="A9" s="328" t="s">
        <v>115</v>
      </c>
      <c r="B9" s="5"/>
    </row>
    <row r="10" spans="1:2" ht="15.6" customHeight="1" x14ac:dyDescent="0.25">
      <c r="A10" s="328" t="s">
        <v>146</v>
      </c>
      <c r="B10" s="5"/>
    </row>
    <row r="11" spans="1:2" ht="15.6" customHeight="1" x14ac:dyDescent="0.25">
      <c r="A11" s="328" t="s">
        <v>224</v>
      </c>
      <c r="B11" s="5"/>
    </row>
    <row r="12" spans="1:2" ht="15.6" customHeight="1" x14ac:dyDescent="0.25">
      <c r="A12" s="328" t="s">
        <v>225</v>
      </c>
      <c r="B12" s="5"/>
    </row>
    <row r="13" spans="1:2" ht="15.6" customHeight="1" x14ac:dyDescent="0.25">
      <c r="A13" s="328" t="s">
        <v>226</v>
      </c>
      <c r="B13" s="5"/>
    </row>
    <row r="14" spans="1:2" ht="15.6" customHeight="1" x14ac:dyDescent="0.25">
      <c r="A14" s="328" t="s">
        <v>227</v>
      </c>
      <c r="B14" s="5"/>
    </row>
    <row r="15" spans="1:2" ht="15.6" customHeight="1" x14ac:dyDescent="0.25">
      <c r="A15" s="328" t="s">
        <v>122</v>
      </c>
      <c r="B15" s="5"/>
    </row>
    <row r="16" spans="1:2" ht="15.6" customHeight="1" x14ac:dyDescent="0.25">
      <c r="A16" s="328" t="s">
        <v>228</v>
      </c>
      <c r="B16" s="5"/>
    </row>
    <row r="17" spans="1:2" x14ac:dyDescent="0.25">
      <c r="A17" s="328" t="s">
        <v>375</v>
      </c>
      <c r="B17" s="30"/>
    </row>
    <row r="18" spans="1:2" x14ac:dyDescent="0.25">
      <c r="A18" s="30"/>
      <c r="B18" s="30"/>
    </row>
    <row r="19" spans="1:2" x14ac:dyDescent="0.25">
      <c r="A19" s="328" t="s">
        <v>164</v>
      </c>
      <c r="B19" s="30"/>
    </row>
  </sheetData>
  <hyperlinks>
    <hyperlink ref="A2" location="Tabl_1a!A1" display="Tabl 1a: Newid mewn Cyllid Allanol Cyfun (AEF), wedi’i addasu ar gyfer trosglwyddiadau, yn ôl Awdurdod Unedol" xr:uid="{00000000-0004-0000-0400-000000000000}"/>
    <hyperlink ref="A3" location="Tabl_1b!A1" display="Tabl 1b: Newid mewn Cyllid Allanol Cyfun (AEF) ynghyd ag ychwanegiad cyllid, heb ei addasu ar gyfer trosglwyddiadau, yn ôl awdurdod unedol" xr:uid="{00000000-0004-0000-0400-000001000000}"/>
    <hyperlink ref="A4" location="Tabl_1c!A1" display="Tabl 1c: Cyllid Allanol Cyfun (AEF), yn ôl Awdurdod Unedol, 2024-25" xr:uid="{00000000-0004-0000-0400-000002000000}"/>
    <hyperlink ref="A5" location="Tabl_2a!A1" display="Tabl 2a: Dadansoddiad o'r Cyllid Cyfalaf Cyffredinol (GCF), yn ôl Awdurdod Unedol, 2024-25" xr:uid="{00000000-0004-0000-0400-000003000000}"/>
    <hyperlink ref="A6" location="Tabl_2b!A1" display="Tabl 2b: Setliad cyfalaf llywodraeth leol, yn ôl portffolio gweinidogol" xr:uid="{00000000-0004-0000-0400-000004000000}"/>
    <hyperlink ref="A7" location="Tabl_2c!A1" display="Tabl 2c: Cydrannau Cyllid Cyfalaf Asesiad o Wariant Safonol (SSA), yn ôl Awdurdod Unedol" xr:uid="{00000000-0004-0000-0400-000005000000}"/>
    <hyperlink ref="A8" location="Tabl_3!A1" display="Tabl 3: Cyfrifoldebau Newydd, yn ôl Awdurdod Unedol" xr:uid="{00000000-0004-0000-0400-000006000000}"/>
    <hyperlink ref="A9" location="Tabl_4a!A1" display="Tabl 4a: Cymhariaeth o gyfanswm Asesiad o Wariant Safonol (SSA), yn ôl Awdurdod Unedol" xr:uid="{00000000-0004-0000-0400-000007000000}"/>
    <hyperlink ref="A10" location="Tabl_4b!A1" display="Tabl 4b: Cyfansymiau sector yr Asesiadau Gwariant Safonol (SSA), wedi’i addasu ar gyfer trosglwyddiadau, yn ôl Awdurdod Unedol, 2023-24" xr:uid="{00000000-0004-0000-0400-000008000000}"/>
    <hyperlink ref="A11" location="Tabl_4c!A1" display="Tabl 4c: Cyfansymiau sector yr Asesiadau Gwariant Safonol (SSA), yn ôl Awdurdod Unedol, 2024-25" xr:uid="{00000000-0004-0000-0400-000009000000}"/>
    <hyperlink ref="A12" location="Tabl_4d!A1" display="Tabl 4d: Asesiadau ar sail Dangosyddion Gwasanaethau (IBAs), yn ôl Awdurdod Unedol, 2024-25" xr:uid="{00000000-0004-0000-0400-00000A000000}"/>
    <hyperlink ref="A13" location="Tabl_5!A1" display="Tabl 5: Manylion Prif Gyllid Cynghorau, yn ôl Awdurdod Unedol, 2024-25" xr:uid="{00000000-0004-0000-0400-00000B000000}"/>
    <hyperlink ref="A14" location="Tabl_6!A1" display="Tabl 6: Newidiadau i sylfaen Cyllid Allanol Cyfun (AEF) 2024-25, yn ôl Awdurdod Unedol" xr:uid="{00000000-0004-0000-0400-00000C000000}"/>
    <hyperlink ref="A15" location="Tabl_7!A1" display="Tabl 7: Rhestr a symiau amcangyfrifedig o Grantiau ar gyfer gyfan Cymru" xr:uid="{00000000-0004-0000-0400-00000D000000}"/>
    <hyperlink ref="A16" location="Tabl_8!A1" display="Tabl 8: Mae'r tabl yn ynysu effaith unigol diweddaru rhai elfennau o fformiwla 2023-24 drwy defnyddio data 2024-25" xr:uid="{00000000-0004-0000-0400-00000E000000}"/>
    <hyperlink ref="A19" location="Nodiadau!A1" display="Nodiadau" xr:uid="{379B2E01-C2E2-4AE7-9C93-F858EDEB38F6}"/>
    <hyperlink ref="A17" location="Tabl_9!A1" display="Tabl 9: Ardrethi a gedwir yn ôl " xr:uid="{422BBC0C-9EFE-4C35-9525-6505CF399919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J60"/>
  <sheetViews>
    <sheetView showGridLines="0" tabSelected="1" topLeftCell="A3" zoomScale="70" zoomScaleNormal="70" workbookViewId="0">
      <selection activeCell="B4" sqref="B4:E26"/>
    </sheetView>
  </sheetViews>
  <sheetFormatPr defaultColWidth="9.26953125" defaultRowHeight="15" x14ac:dyDescent="0.25"/>
  <cols>
    <col min="1" max="1" width="33.36328125" style="9" customWidth="1"/>
    <col min="2" max="2" width="24.54296875" style="9" customWidth="1"/>
    <col min="3" max="3" width="23.1796875" style="9" customWidth="1"/>
    <col min="4" max="4" width="13.26953125" style="9" customWidth="1"/>
    <col min="5" max="5" width="7.26953125" style="9" customWidth="1"/>
    <col min="6" max="6" width="9.26953125" style="9"/>
    <col min="7" max="7" width="6.7265625" style="9" customWidth="1"/>
    <col min="8" max="8" width="9.26953125" style="9"/>
    <col min="9" max="9" width="15.26953125" style="9" bestFit="1" customWidth="1"/>
    <col min="10" max="10" width="18.36328125" style="9" bestFit="1" customWidth="1"/>
    <col min="11" max="16384" width="9.26953125" style="9"/>
  </cols>
  <sheetData>
    <row r="1" spans="1:10" ht="20.55" customHeight="1" x14ac:dyDescent="0.35">
      <c r="A1" s="41" t="s">
        <v>142</v>
      </c>
      <c r="B1" s="42"/>
      <c r="C1" s="42"/>
      <c r="D1" s="42"/>
      <c r="E1" s="42"/>
    </row>
    <row r="2" spans="1:10" ht="20.55" customHeight="1" thickBot="1" x14ac:dyDescent="0.35">
      <c r="A2" s="33" t="s">
        <v>97</v>
      </c>
      <c r="B2" s="43"/>
      <c r="C2" s="43"/>
      <c r="D2" s="43"/>
      <c r="E2" s="43"/>
    </row>
    <row r="3" spans="1:10" s="5" customFormat="1" ht="50.55" customHeight="1" thickBot="1" x14ac:dyDescent="0.3">
      <c r="A3" s="106" t="s">
        <v>23</v>
      </c>
      <c r="B3" s="107" t="s">
        <v>229</v>
      </c>
      <c r="C3" s="107" t="s">
        <v>230</v>
      </c>
      <c r="D3" s="107" t="s">
        <v>24</v>
      </c>
      <c r="E3" s="107" t="s">
        <v>25</v>
      </c>
    </row>
    <row r="4" spans="1:10" s="5" customFormat="1" ht="20.100000000000001" customHeight="1" x14ac:dyDescent="0.25">
      <c r="A4" s="93" t="s">
        <v>7</v>
      </c>
      <c r="B4" s="91">
        <v>130906993.32590227</v>
      </c>
      <c r="C4" s="91">
        <v>135604871</v>
      </c>
      <c r="D4" s="92">
        <v>3.5887000000000002E-2</v>
      </c>
      <c r="E4" s="93">
        <v>16</v>
      </c>
      <c r="G4" s="24"/>
      <c r="I4" s="44"/>
      <c r="J4" s="45"/>
    </row>
    <row r="5" spans="1:10" s="5" customFormat="1" ht="15.6" customHeight="1" x14ac:dyDescent="0.25">
      <c r="A5" s="96" t="s">
        <v>0</v>
      </c>
      <c r="B5" s="94">
        <v>239296452.65039283</v>
      </c>
      <c r="C5" s="94">
        <v>246818188</v>
      </c>
      <c r="D5" s="95">
        <v>3.1433000000000003E-2</v>
      </c>
      <c r="E5" s="96">
        <v>21</v>
      </c>
      <c r="G5" s="24"/>
      <c r="I5" s="44"/>
      <c r="J5" s="45"/>
    </row>
    <row r="6" spans="1:10" s="5" customFormat="1" ht="15.6" customHeight="1" x14ac:dyDescent="0.25">
      <c r="A6" s="99" t="s">
        <v>1</v>
      </c>
      <c r="B6" s="97">
        <v>210992305.98205653</v>
      </c>
      <c r="C6" s="97">
        <v>218585597</v>
      </c>
      <c r="D6" s="98">
        <v>3.5987999999999999E-2</v>
      </c>
      <c r="E6" s="99">
        <v>14</v>
      </c>
      <c r="G6" s="24"/>
      <c r="I6" s="44"/>
      <c r="J6" s="45"/>
    </row>
    <row r="7" spans="1:10" s="5" customFormat="1" ht="15.6" customHeight="1" x14ac:dyDescent="0.25">
      <c r="A7" s="96" t="s">
        <v>8</v>
      </c>
      <c r="B7" s="94">
        <v>205729462.11456534</v>
      </c>
      <c r="C7" s="94">
        <v>215221833</v>
      </c>
      <c r="D7" s="95">
        <v>4.614E-2</v>
      </c>
      <c r="E7" s="96">
        <v>8</v>
      </c>
      <c r="G7" s="24"/>
      <c r="I7" s="44"/>
      <c r="J7" s="45"/>
    </row>
    <row r="8" spans="1:10" s="5" customFormat="1" ht="15.6" customHeight="1" x14ac:dyDescent="0.25">
      <c r="A8" s="99" t="s">
        <v>9</v>
      </c>
      <c r="B8" s="97">
        <v>265880981.42147911</v>
      </c>
      <c r="C8" s="97">
        <v>274779152</v>
      </c>
      <c r="D8" s="98">
        <v>3.3466999999999997E-2</v>
      </c>
      <c r="E8" s="99">
        <v>18</v>
      </c>
      <c r="G8" s="24"/>
      <c r="I8" s="44"/>
      <c r="J8" s="45"/>
    </row>
    <row r="9" spans="1:10" s="5" customFormat="1" ht="15.6" customHeight="1" x14ac:dyDescent="0.25">
      <c r="A9" s="96" t="s">
        <v>10</v>
      </c>
      <c r="B9" s="94">
        <v>239205734.92055151</v>
      </c>
      <c r="C9" s="94">
        <v>249510808</v>
      </c>
      <c r="D9" s="95">
        <v>4.308E-2</v>
      </c>
      <c r="E9" s="96">
        <v>11</v>
      </c>
      <c r="G9" s="24"/>
      <c r="I9" s="44"/>
      <c r="J9" s="45"/>
    </row>
    <row r="10" spans="1:10" s="5" customFormat="1" ht="15.6" customHeight="1" x14ac:dyDescent="0.25">
      <c r="A10" s="99" t="s">
        <v>2</v>
      </c>
      <c r="B10" s="97">
        <v>242255191.17559186</v>
      </c>
      <c r="C10" s="97">
        <v>250183959</v>
      </c>
      <c r="D10" s="98">
        <v>3.2729000000000001E-2</v>
      </c>
      <c r="E10" s="99">
        <v>20</v>
      </c>
      <c r="G10" s="24"/>
      <c r="I10" s="44"/>
      <c r="J10" s="45"/>
    </row>
    <row r="11" spans="1:10" s="5" customFormat="1" ht="15.6" customHeight="1" x14ac:dyDescent="0.25">
      <c r="A11" s="96" t="s">
        <v>3</v>
      </c>
      <c r="B11" s="94">
        <v>138944680.81616306</v>
      </c>
      <c r="C11" s="94">
        <v>143938126</v>
      </c>
      <c r="D11" s="95">
        <v>3.5937999999999998E-2</v>
      </c>
      <c r="E11" s="96">
        <v>15</v>
      </c>
      <c r="G11" s="24"/>
      <c r="I11" s="44"/>
      <c r="J11" s="45"/>
    </row>
    <row r="12" spans="1:10" s="5" customFormat="1" ht="15.6" customHeight="1" x14ac:dyDescent="0.25">
      <c r="A12" s="99" t="s">
        <v>11</v>
      </c>
      <c r="B12" s="97">
        <v>224984884.02229565</v>
      </c>
      <c r="C12" s="97">
        <v>232965576</v>
      </c>
      <c r="D12" s="98">
        <v>3.5471999999999997E-2</v>
      </c>
      <c r="E12" s="99">
        <v>17</v>
      </c>
      <c r="G12" s="24"/>
      <c r="I12" s="44"/>
      <c r="J12" s="45"/>
    </row>
    <row r="13" spans="1:10" s="5" customFormat="1" ht="15.6" customHeight="1" x14ac:dyDescent="0.25">
      <c r="A13" s="96" t="s">
        <v>12</v>
      </c>
      <c r="B13" s="94">
        <v>360749497.0071376</v>
      </c>
      <c r="C13" s="94">
        <v>375746651</v>
      </c>
      <c r="D13" s="95">
        <v>4.1571999999999998E-2</v>
      </c>
      <c r="E13" s="96">
        <v>12</v>
      </c>
      <c r="G13" s="24"/>
      <c r="I13" s="44"/>
      <c r="J13" s="45"/>
    </row>
    <row r="14" spans="1:10" s="5" customFormat="1" ht="15.6" customHeight="1" x14ac:dyDescent="0.25">
      <c r="A14" s="99" t="s">
        <v>13</v>
      </c>
      <c r="B14" s="97">
        <v>446796387.08067775</v>
      </c>
      <c r="C14" s="97">
        <v>468469113</v>
      </c>
      <c r="D14" s="98">
        <v>4.8507000000000002E-2</v>
      </c>
      <c r="E14" s="99">
        <v>4</v>
      </c>
      <c r="G14" s="24"/>
      <c r="I14" s="44"/>
      <c r="J14" s="45"/>
    </row>
    <row r="15" spans="1:10" s="5" customFormat="1" ht="15.6" customHeight="1" x14ac:dyDescent="0.25">
      <c r="A15" s="96" t="s">
        <v>14</v>
      </c>
      <c r="B15" s="94">
        <v>293058836.58595312</v>
      </c>
      <c r="C15" s="94">
        <v>306216728</v>
      </c>
      <c r="D15" s="95">
        <v>4.4898E-2</v>
      </c>
      <c r="E15" s="96">
        <v>10</v>
      </c>
      <c r="G15" s="24"/>
      <c r="I15" s="44"/>
      <c r="J15" s="45"/>
    </row>
    <row r="16" spans="1:10" s="5" customFormat="1" ht="15.6" customHeight="1" x14ac:dyDescent="0.25">
      <c r="A16" s="99" t="s">
        <v>15</v>
      </c>
      <c r="B16" s="97">
        <v>266326456.84689322</v>
      </c>
      <c r="C16" s="97">
        <v>276639882</v>
      </c>
      <c r="D16" s="98">
        <v>3.8725000000000002E-2</v>
      </c>
      <c r="E16" s="99">
        <v>13</v>
      </c>
      <c r="G16" s="24"/>
      <c r="I16" s="44"/>
      <c r="J16" s="45"/>
    </row>
    <row r="17" spans="1:10" s="5" customFormat="1" ht="15.6" customHeight="1" x14ac:dyDescent="0.25">
      <c r="A17" s="96" t="s">
        <v>16</v>
      </c>
      <c r="B17" s="94">
        <v>216230962.55052</v>
      </c>
      <c r="C17" s="94">
        <v>223419756</v>
      </c>
      <c r="D17" s="95">
        <v>3.3245999999999998E-2</v>
      </c>
      <c r="E17" s="96">
        <v>19</v>
      </c>
      <c r="G17" s="24"/>
      <c r="I17" s="44"/>
      <c r="J17" s="45"/>
    </row>
    <row r="18" spans="1:10" s="5" customFormat="1" ht="15.6" customHeight="1" x14ac:dyDescent="0.25">
      <c r="A18" s="99" t="s">
        <v>4</v>
      </c>
      <c r="B18" s="97">
        <v>497404145.95578682</v>
      </c>
      <c r="C18" s="97">
        <v>521278825</v>
      </c>
      <c r="D18" s="98">
        <v>4.7999E-2</v>
      </c>
      <c r="E18" s="99">
        <v>5</v>
      </c>
      <c r="F18" s="24"/>
      <c r="G18" s="24"/>
      <c r="I18" s="44"/>
      <c r="J18" s="45"/>
    </row>
    <row r="19" spans="1:10" s="5" customFormat="1" ht="15.6" customHeight="1" x14ac:dyDescent="0.25">
      <c r="A19" s="96" t="s">
        <v>17</v>
      </c>
      <c r="B19" s="94">
        <v>126901420.59598988</v>
      </c>
      <c r="C19" s="94">
        <v>133147680</v>
      </c>
      <c r="D19" s="95">
        <v>4.9221000000000001E-2</v>
      </c>
      <c r="E19" s="96">
        <v>3</v>
      </c>
      <c r="G19" s="24"/>
      <c r="I19" s="44"/>
      <c r="J19" s="45"/>
    </row>
    <row r="20" spans="1:10" s="5" customFormat="1" ht="15.6" customHeight="1" x14ac:dyDescent="0.25">
      <c r="A20" s="99" t="s">
        <v>18</v>
      </c>
      <c r="B20" s="97">
        <v>357689422.88391554</v>
      </c>
      <c r="C20" s="97">
        <v>373980318</v>
      </c>
      <c r="D20" s="98">
        <v>4.5545000000000002E-2</v>
      </c>
      <c r="E20" s="99">
        <v>9</v>
      </c>
      <c r="G20" s="24"/>
      <c r="I20" s="44"/>
      <c r="J20" s="45"/>
    </row>
    <row r="21" spans="1:10" s="5" customFormat="1" ht="15.6" customHeight="1" x14ac:dyDescent="0.25">
      <c r="A21" s="96" t="s">
        <v>5</v>
      </c>
      <c r="B21" s="94">
        <v>147468412.36351645</v>
      </c>
      <c r="C21" s="94">
        <v>154531910</v>
      </c>
      <c r="D21" s="95">
        <v>4.7898000000000003E-2</v>
      </c>
      <c r="E21" s="96">
        <v>6</v>
      </c>
      <c r="G21" s="24"/>
      <c r="I21" s="44"/>
      <c r="J21" s="45"/>
    </row>
    <row r="22" spans="1:10" s="5" customFormat="1" ht="15.6" customHeight="1" x14ac:dyDescent="0.25">
      <c r="A22" s="99" t="s">
        <v>6</v>
      </c>
      <c r="B22" s="97">
        <v>183439055.08978894</v>
      </c>
      <c r="C22" s="97">
        <v>192215239</v>
      </c>
      <c r="D22" s="98">
        <v>4.7842999999999997E-2</v>
      </c>
      <c r="E22" s="99">
        <v>7</v>
      </c>
      <c r="G22" s="24"/>
      <c r="I22" s="44"/>
      <c r="J22" s="45"/>
    </row>
    <row r="23" spans="1:10" s="5" customFormat="1" ht="15.6" customHeight="1" x14ac:dyDescent="0.25">
      <c r="A23" s="96" t="s">
        <v>19</v>
      </c>
      <c r="B23" s="94">
        <v>130297166.5246429</v>
      </c>
      <c r="C23" s="94">
        <v>133703980</v>
      </c>
      <c r="D23" s="95">
        <v>2.6145999999999999E-2</v>
      </c>
      <c r="E23" s="96">
        <v>22</v>
      </c>
      <c r="G23" s="24"/>
      <c r="I23" s="44"/>
      <c r="J23" s="45"/>
    </row>
    <row r="24" spans="1:10" s="5" customFormat="1" ht="15.6" customHeight="1" x14ac:dyDescent="0.25">
      <c r="A24" s="99" t="s">
        <v>20</v>
      </c>
      <c r="B24" s="97">
        <v>311914515.32521272</v>
      </c>
      <c r="C24" s="97">
        <v>329310571</v>
      </c>
      <c r="D24" s="98">
        <v>5.5772000000000002E-2</v>
      </c>
      <c r="E24" s="99">
        <v>1</v>
      </c>
      <c r="G24" s="24"/>
      <c r="I24" s="44"/>
      <c r="J24" s="45"/>
    </row>
    <row r="25" spans="1:10" s="5" customFormat="1" ht="15.6" customHeight="1" thickBot="1" x14ac:dyDescent="0.3">
      <c r="A25" s="96" t="s">
        <v>21</v>
      </c>
      <c r="B25" s="100">
        <v>640910537.76096678</v>
      </c>
      <c r="C25" s="100">
        <v>674570510</v>
      </c>
      <c r="D25" s="101">
        <v>5.2519000000000003E-2</v>
      </c>
      <c r="E25" s="102">
        <v>2</v>
      </c>
      <c r="G25" s="24"/>
      <c r="I25" s="44"/>
      <c r="J25" s="45"/>
    </row>
    <row r="26" spans="1:10" s="5" customFormat="1" ht="20.100000000000001" customHeight="1" thickBot="1" x14ac:dyDescent="0.35">
      <c r="A26" s="109" t="s">
        <v>22</v>
      </c>
      <c r="B26" s="103">
        <v>5877383503</v>
      </c>
      <c r="C26" s="103">
        <v>6130839273</v>
      </c>
      <c r="D26" s="104">
        <v>4.3123912174631407E-2</v>
      </c>
      <c r="E26" s="105"/>
      <c r="G26" s="24"/>
      <c r="I26" s="46"/>
      <c r="J26" s="45"/>
    </row>
    <row r="27" spans="1:10" s="5" customFormat="1" ht="13.05" customHeight="1" x14ac:dyDescent="0.25">
      <c r="A27" s="47"/>
      <c r="B27" s="47"/>
      <c r="C27" s="47"/>
      <c r="D27" s="47"/>
      <c r="E27" s="47"/>
    </row>
    <row r="28" spans="1:10" s="5" customFormat="1" ht="12.45" customHeight="1" x14ac:dyDescent="0.25">
      <c r="A28" s="47"/>
      <c r="B28" s="48"/>
      <c r="C28" s="47"/>
      <c r="D28" s="47"/>
      <c r="E28" s="47"/>
    </row>
    <row r="29" spans="1:10" s="5" customFormat="1" ht="13.2" x14ac:dyDescent="0.25">
      <c r="B29" s="48"/>
      <c r="C29" s="49"/>
    </row>
    <row r="30" spans="1:10" s="5" customFormat="1" ht="13.2" x14ac:dyDescent="0.25">
      <c r="B30" s="48"/>
      <c r="C30" s="47"/>
    </row>
    <row r="31" spans="1:10" x14ac:dyDescent="0.25">
      <c r="B31" s="48"/>
      <c r="C31" s="47"/>
    </row>
    <row r="32" spans="1:10" x14ac:dyDescent="0.25">
      <c r="B32" s="48"/>
      <c r="C32" s="47"/>
    </row>
    <row r="33" spans="2:3" x14ac:dyDescent="0.25">
      <c r="B33" s="48"/>
      <c r="C33" s="47"/>
    </row>
    <row r="34" spans="2:3" x14ac:dyDescent="0.25">
      <c r="B34" s="48"/>
      <c r="C34" s="47"/>
    </row>
    <row r="35" spans="2:3" x14ac:dyDescent="0.25">
      <c r="B35" s="48"/>
      <c r="C35" s="47"/>
    </row>
    <row r="36" spans="2:3" x14ac:dyDescent="0.25">
      <c r="B36" s="48"/>
      <c r="C36" s="47"/>
    </row>
    <row r="37" spans="2:3" x14ac:dyDescent="0.25">
      <c r="B37" s="48"/>
      <c r="C37" s="47"/>
    </row>
    <row r="38" spans="2:3" x14ac:dyDescent="0.25">
      <c r="B38" s="48"/>
      <c r="C38" s="47"/>
    </row>
    <row r="39" spans="2:3" x14ac:dyDescent="0.25">
      <c r="B39" s="48"/>
      <c r="C39" s="47"/>
    </row>
    <row r="40" spans="2:3" x14ac:dyDescent="0.25">
      <c r="B40" s="48"/>
      <c r="C40" s="47"/>
    </row>
    <row r="41" spans="2:3" x14ac:dyDescent="0.25">
      <c r="B41" s="48"/>
      <c r="C41" s="47"/>
    </row>
    <row r="42" spans="2:3" x14ac:dyDescent="0.25">
      <c r="B42" s="48"/>
      <c r="C42" s="47"/>
    </row>
    <row r="43" spans="2:3" x14ac:dyDescent="0.25">
      <c r="B43" s="48"/>
      <c r="C43" s="47"/>
    </row>
    <row r="44" spans="2:3" x14ac:dyDescent="0.25">
      <c r="B44" s="48"/>
      <c r="C44" s="47"/>
    </row>
    <row r="45" spans="2:3" x14ac:dyDescent="0.25">
      <c r="B45" s="48"/>
      <c r="C45" s="47"/>
    </row>
    <row r="46" spans="2:3" x14ac:dyDescent="0.25">
      <c r="B46" s="48"/>
      <c r="C46" s="47"/>
    </row>
    <row r="47" spans="2:3" x14ac:dyDescent="0.25">
      <c r="B47" s="48"/>
      <c r="C47" s="47"/>
    </row>
    <row r="48" spans="2:3" x14ac:dyDescent="0.25">
      <c r="B48" s="48"/>
      <c r="C48" s="47"/>
    </row>
    <row r="49" spans="2:3" x14ac:dyDescent="0.25">
      <c r="B49" s="48"/>
      <c r="C49" s="47"/>
    </row>
    <row r="50" spans="2:3" x14ac:dyDescent="0.25">
      <c r="B50" s="48"/>
      <c r="C50" s="47"/>
    </row>
    <row r="51" spans="2:3" x14ac:dyDescent="0.25">
      <c r="B51" s="11"/>
      <c r="C51" s="50"/>
    </row>
    <row r="52" spans="2:3" x14ac:dyDescent="0.25">
      <c r="B52" s="11"/>
      <c r="C52" s="50"/>
    </row>
    <row r="53" spans="2:3" x14ac:dyDescent="0.25">
      <c r="B53" s="11"/>
      <c r="C53" s="50"/>
    </row>
    <row r="54" spans="2:3" x14ac:dyDescent="0.25">
      <c r="B54" s="11"/>
      <c r="C54" s="50"/>
    </row>
    <row r="55" spans="2:3" x14ac:dyDescent="0.25">
      <c r="B55" s="11"/>
    </row>
    <row r="56" spans="2:3" x14ac:dyDescent="0.25">
      <c r="B56" s="11"/>
    </row>
    <row r="57" spans="2:3" x14ac:dyDescent="0.25">
      <c r="B57" s="11"/>
    </row>
    <row r="58" spans="2:3" x14ac:dyDescent="0.25">
      <c r="B58" s="11"/>
    </row>
    <row r="59" spans="2:3" x14ac:dyDescent="0.25">
      <c r="B59" s="11"/>
    </row>
    <row r="60" spans="2:3" x14ac:dyDescent="0.25">
      <c r="B60" s="11"/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G53"/>
  <sheetViews>
    <sheetView showGridLines="0" showRuler="0" zoomScale="70" zoomScaleNormal="70" workbookViewId="0">
      <selection activeCell="B4" sqref="B4:E26"/>
    </sheetView>
  </sheetViews>
  <sheetFormatPr defaultColWidth="9.26953125" defaultRowHeight="15" x14ac:dyDescent="0.25"/>
  <cols>
    <col min="1" max="1" width="30.54296875" style="9" customWidth="1"/>
    <col min="2" max="2" width="24.90625" style="9" customWidth="1"/>
    <col min="3" max="3" width="23.1796875" style="9" customWidth="1"/>
    <col min="4" max="4" width="13.26953125" style="9" customWidth="1"/>
    <col min="5" max="5" width="7.26953125" style="9" customWidth="1"/>
    <col min="6" max="6" width="9.26953125" style="9"/>
    <col min="7" max="7" width="10" style="9" bestFit="1" customWidth="1"/>
    <col min="8" max="16384" width="9.26953125" style="9"/>
  </cols>
  <sheetData>
    <row r="1" spans="1:7" s="5" customFormat="1" ht="19.2" x14ac:dyDescent="0.35">
      <c r="A1" s="41" t="s">
        <v>143</v>
      </c>
      <c r="B1" s="41"/>
      <c r="C1" s="41"/>
      <c r="D1" s="41"/>
      <c r="E1" s="41"/>
    </row>
    <row r="2" spans="1:7" s="5" customFormat="1" ht="20.55" customHeight="1" thickBot="1" x14ac:dyDescent="0.35">
      <c r="A2" s="33" t="s">
        <v>97</v>
      </c>
      <c r="B2" s="30"/>
      <c r="C2" s="30"/>
      <c r="D2" s="30"/>
      <c r="E2" s="39"/>
      <c r="F2" s="8"/>
    </row>
    <row r="3" spans="1:7" s="5" customFormat="1" ht="43.05" customHeight="1" thickBot="1" x14ac:dyDescent="0.3">
      <c r="A3" s="110" t="s">
        <v>23</v>
      </c>
      <c r="B3" s="107" t="s">
        <v>229</v>
      </c>
      <c r="C3" s="107" t="s">
        <v>230</v>
      </c>
      <c r="D3" s="107" t="s">
        <v>24</v>
      </c>
      <c r="E3" s="107" t="s">
        <v>25</v>
      </c>
    </row>
    <row r="4" spans="1:7" s="5" customFormat="1" ht="20.100000000000001" customHeight="1" x14ac:dyDescent="0.25">
      <c r="A4" s="93" t="s">
        <v>7</v>
      </c>
      <c r="B4" s="91">
        <v>127488645</v>
      </c>
      <c r="C4" s="91">
        <v>135604871</v>
      </c>
      <c r="D4" s="92">
        <v>6.3661999999999996E-2</v>
      </c>
      <c r="E4" s="93">
        <v>17</v>
      </c>
      <c r="G4" s="52"/>
    </row>
    <row r="5" spans="1:7" s="5" customFormat="1" ht="15.6" customHeight="1" x14ac:dyDescent="0.25">
      <c r="A5" s="96" t="s">
        <v>0</v>
      </c>
      <c r="B5" s="94">
        <v>232812303</v>
      </c>
      <c r="C5" s="94">
        <v>246818188</v>
      </c>
      <c r="D5" s="95">
        <v>6.0159999999999998E-2</v>
      </c>
      <c r="E5" s="96">
        <v>22</v>
      </c>
      <c r="G5" s="52"/>
    </row>
    <row r="6" spans="1:7" s="5" customFormat="1" ht="15.6" customHeight="1" x14ac:dyDescent="0.25">
      <c r="A6" s="99" t="s">
        <v>1</v>
      </c>
      <c r="B6" s="97">
        <v>203943007</v>
      </c>
      <c r="C6" s="97">
        <v>218585597</v>
      </c>
      <c r="D6" s="98">
        <v>7.1797E-2</v>
      </c>
      <c r="E6" s="99">
        <v>11</v>
      </c>
      <c r="G6" s="52"/>
    </row>
    <row r="7" spans="1:7" s="5" customFormat="1" ht="15.6" customHeight="1" x14ac:dyDescent="0.25">
      <c r="A7" s="96" t="s">
        <v>8</v>
      </c>
      <c r="B7" s="94">
        <v>200754851</v>
      </c>
      <c r="C7" s="94">
        <v>215221833</v>
      </c>
      <c r="D7" s="95">
        <v>7.2063000000000002E-2</v>
      </c>
      <c r="E7" s="96">
        <v>10</v>
      </c>
      <c r="G7" s="52"/>
    </row>
    <row r="8" spans="1:7" s="5" customFormat="1" ht="15.6" customHeight="1" x14ac:dyDescent="0.25">
      <c r="A8" s="99" t="s">
        <v>9</v>
      </c>
      <c r="B8" s="97">
        <v>258683051</v>
      </c>
      <c r="C8" s="97">
        <v>274779152</v>
      </c>
      <c r="D8" s="98">
        <v>6.2223000000000001E-2</v>
      </c>
      <c r="E8" s="99">
        <v>19</v>
      </c>
      <c r="G8" s="52"/>
    </row>
    <row r="9" spans="1:7" s="5" customFormat="1" ht="15.6" customHeight="1" x14ac:dyDescent="0.25">
      <c r="A9" s="96" t="s">
        <v>10</v>
      </c>
      <c r="B9" s="94">
        <v>232647444</v>
      </c>
      <c r="C9" s="94">
        <v>249510808</v>
      </c>
      <c r="D9" s="95">
        <v>7.2484999999999994E-2</v>
      </c>
      <c r="E9" s="96">
        <v>7</v>
      </c>
      <c r="G9" s="52"/>
    </row>
    <row r="10" spans="1:7" s="5" customFormat="1" ht="15.6" customHeight="1" x14ac:dyDescent="0.25">
      <c r="A10" s="99" t="s">
        <v>2</v>
      </c>
      <c r="B10" s="97">
        <v>235986212</v>
      </c>
      <c r="C10" s="97">
        <v>250183959</v>
      </c>
      <c r="D10" s="98">
        <v>6.0163000000000001E-2</v>
      </c>
      <c r="E10" s="99">
        <v>21</v>
      </c>
      <c r="G10" s="52"/>
    </row>
    <row r="11" spans="1:7" s="5" customFormat="1" ht="15.6" customHeight="1" x14ac:dyDescent="0.25">
      <c r="A11" s="96" t="s">
        <v>3</v>
      </c>
      <c r="B11" s="94">
        <v>135451668</v>
      </c>
      <c r="C11" s="94">
        <v>143938126</v>
      </c>
      <c r="D11" s="95">
        <v>6.2653E-2</v>
      </c>
      <c r="E11" s="96">
        <v>18</v>
      </c>
      <c r="G11" s="52"/>
    </row>
    <row r="12" spans="1:7" s="5" customFormat="1" ht="15.6" customHeight="1" x14ac:dyDescent="0.25">
      <c r="A12" s="99" t="s">
        <v>11</v>
      </c>
      <c r="B12" s="97">
        <v>218731259</v>
      </c>
      <c r="C12" s="97">
        <v>232965576</v>
      </c>
      <c r="D12" s="98">
        <v>6.5076999999999996E-2</v>
      </c>
      <c r="E12" s="99">
        <v>16</v>
      </c>
      <c r="G12" s="52"/>
    </row>
    <row r="13" spans="1:7" s="5" customFormat="1" ht="15.6" customHeight="1" x14ac:dyDescent="0.25">
      <c r="A13" s="96" t="s">
        <v>12</v>
      </c>
      <c r="B13" s="94">
        <v>351367211</v>
      </c>
      <c r="C13" s="94">
        <v>375746651</v>
      </c>
      <c r="D13" s="95">
        <v>6.9385000000000002E-2</v>
      </c>
      <c r="E13" s="96">
        <v>13</v>
      </c>
      <c r="G13" s="52"/>
    </row>
    <row r="14" spans="1:7" s="5" customFormat="1" ht="15.6" customHeight="1" x14ac:dyDescent="0.25">
      <c r="A14" s="99" t="s">
        <v>13</v>
      </c>
      <c r="B14" s="97">
        <v>435233604</v>
      </c>
      <c r="C14" s="97">
        <v>468469113</v>
      </c>
      <c r="D14" s="98">
        <v>7.6361999999999999E-2</v>
      </c>
      <c r="E14" s="99">
        <v>4</v>
      </c>
      <c r="G14" s="52"/>
    </row>
    <row r="15" spans="1:7" s="5" customFormat="1" ht="15.6" customHeight="1" x14ac:dyDescent="0.25">
      <c r="A15" s="96" t="s">
        <v>14</v>
      </c>
      <c r="B15" s="94">
        <v>285857688</v>
      </c>
      <c r="C15" s="94">
        <v>306216728</v>
      </c>
      <c r="D15" s="95">
        <v>7.1221000000000007E-2</v>
      </c>
      <c r="E15" s="96">
        <v>12</v>
      </c>
      <c r="G15" s="52"/>
    </row>
    <row r="16" spans="1:7" s="5" customFormat="1" ht="15.6" customHeight="1" x14ac:dyDescent="0.25">
      <c r="A16" s="99" t="s">
        <v>15</v>
      </c>
      <c r="B16" s="97">
        <v>259044305</v>
      </c>
      <c r="C16" s="97">
        <v>276639882</v>
      </c>
      <c r="D16" s="98">
        <v>6.7924999999999999E-2</v>
      </c>
      <c r="E16" s="99">
        <v>14</v>
      </c>
      <c r="G16" s="52"/>
    </row>
    <row r="17" spans="1:7" s="5" customFormat="1" ht="15.6" customHeight="1" x14ac:dyDescent="0.25">
      <c r="A17" s="96" t="s">
        <v>16</v>
      </c>
      <c r="B17" s="94">
        <v>209530355</v>
      </c>
      <c r="C17" s="94">
        <v>223419756</v>
      </c>
      <c r="D17" s="95">
        <v>6.6288E-2</v>
      </c>
      <c r="E17" s="96">
        <v>15</v>
      </c>
      <c r="G17" s="52"/>
    </row>
    <row r="18" spans="1:7" s="5" customFormat="1" ht="15.6" customHeight="1" x14ac:dyDescent="0.25">
      <c r="A18" s="99" t="s">
        <v>4</v>
      </c>
      <c r="B18" s="97">
        <v>485712006</v>
      </c>
      <c r="C18" s="97">
        <v>521278825</v>
      </c>
      <c r="D18" s="98">
        <v>7.3225999999999999E-2</v>
      </c>
      <c r="E18" s="99">
        <v>6</v>
      </c>
      <c r="G18" s="52"/>
    </row>
    <row r="19" spans="1:7" s="5" customFormat="1" ht="15.6" customHeight="1" x14ac:dyDescent="0.25">
      <c r="A19" s="96" t="s">
        <v>17</v>
      </c>
      <c r="B19" s="94">
        <v>123668915</v>
      </c>
      <c r="C19" s="94">
        <v>133147680</v>
      </c>
      <c r="D19" s="95">
        <v>7.6646000000000006E-2</v>
      </c>
      <c r="E19" s="96">
        <v>3</v>
      </c>
      <c r="G19" s="52"/>
    </row>
    <row r="20" spans="1:7" s="5" customFormat="1" ht="15.6" customHeight="1" x14ac:dyDescent="0.25">
      <c r="A20" s="99" t="s">
        <v>18</v>
      </c>
      <c r="B20" s="97">
        <v>348835187</v>
      </c>
      <c r="C20" s="97">
        <v>373980318</v>
      </c>
      <c r="D20" s="98">
        <v>7.2082999999999994E-2</v>
      </c>
      <c r="E20" s="99">
        <v>9</v>
      </c>
      <c r="G20" s="52"/>
    </row>
    <row r="21" spans="1:7" s="5" customFormat="1" ht="15.6" customHeight="1" x14ac:dyDescent="0.25">
      <c r="A21" s="96" t="s">
        <v>5</v>
      </c>
      <c r="B21" s="94">
        <v>144093828</v>
      </c>
      <c r="C21" s="94">
        <v>154531910</v>
      </c>
      <c r="D21" s="95">
        <v>7.2439000000000003E-2</v>
      </c>
      <c r="E21" s="96">
        <v>8</v>
      </c>
      <c r="G21" s="52"/>
    </row>
    <row r="22" spans="1:7" s="5" customFormat="1" ht="15.6" customHeight="1" x14ac:dyDescent="0.25">
      <c r="A22" s="99" t="s">
        <v>6</v>
      </c>
      <c r="B22" s="97">
        <v>178785329</v>
      </c>
      <c r="C22" s="97">
        <v>192215239</v>
      </c>
      <c r="D22" s="98">
        <v>7.5118000000000004E-2</v>
      </c>
      <c r="E22" s="99">
        <v>5</v>
      </c>
      <c r="G22" s="52"/>
    </row>
    <row r="23" spans="1:7" s="5" customFormat="1" ht="15.6" customHeight="1" x14ac:dyDescent="0.25">
      <c r="A23" s="96" t="s">
        <v>19</v>
      </c>
      <c r="B23" s="94">
        <v>126045548</v>
      </c>
      <c r="C23" s="94">
        <v>133703980</v>
      </c>
      <c r="D23" s="95">
        <v>6.0759000000000001E-2</v>
      </c>
      <c r="E23" s="96">
        <v>20</v>
      </c>
      <c r="G23" s="52"/>
    </row>
    <row r="24" spans="1:7" s="5" customFormat="1" ht="15.6" customHeight="1" x14ac:dyDescent="0.25">
      <c r="A24" s="99" t="s">
        <v>20</v>
      </c>
      <c r="B24" s="97">
        <v>303328496</v>
      </c>
      <c r="C24" s="97">
        <v>329310571</v>
      </c>
      <c r="D24" s="98">
        <v>8.5656999999999997E-2</v>
      </c>
      <c r="E24" s="99">
        <v>1</v>
      </c>
      <c r="G24" s="52"/>
    </row>
    <row r="25" spans="1:7" s="5" customFormat="1" ht="15.6" customHeight="1" thickBot="1" x14ac:dyDescent="0.3">
      <c r="A25" s="102" t="s">
        <v>21</v>
      </c>
      <c r="B25" s="100">
        <v>622523150</v>
      </c>
      <c r="C25" s="100">
        <v>674570510</v>
      </c>
      <c r="D25" s="101">
        <v>8.3607000000000001E-2</v>
      </c>
      <c r="E25" s="102">
        <v>2</v>
      </c>
      <c r="G25" s="52"/>
    </row>
    <row r="26" spans="1:7" s="5" customFormat="1" ht="20.100000000000001" customHeight="1" thickBot="1" x14ac:dyDescent="0.35">
      <c r="A26" s="109" t="s">
        <v>22</v>
      </c>
      <c r="B26" s="103">
        <v>5720524062</v>
      </c>
      <c r="C26" s="103">
        <v>6130839273</v>
      </c>
      <c r="D26" s="104">
        <v>7.1726856937045433E-2</v>
      </c>
      <c r="E26" s="105"/>
    </row>
    <row r="27" spans="1:7" s="5" customFormat="1" ht="13.2" x14ac:dyDescent="0.25">
      <c r="A27" s="53"/>
    </row>
    <row r="28" spans="1:7" s="5" customFormat="1" ht="13.2" x14ac:dyDescent="0.25"/>
    <row r="30" spans="1:7" x14ac:dyDescent="0.25">
      <c r="C30" s="11"/>
    </row>
    <row r="31" spans="1:7" x14ac:dyDescent="0.25">
      <c r="C31" s="11"/>
    </row>
    <row r="32" spans="1:7" x14ac:dyDescent="0.25">
      <c r="C32" s="11"/>
    </row>
    <row r="33" spans="3:3" x14ac:dyDescent="0.25">
      <c r="C33" s="11"/>
    </row>
    <row r="34" spans="3:3" x14ac:dyDescent="0.25">
      <c r="C34" s="11"/>
    </row>
    <row r="35" spans="3:3" x14ac:dyDescent="0.25">
      <c r="C35" s="11"/>
    </row>
    <row r="36" spans="3:3" x14ac:dyDescent="0.25">
      <c r="C36" s="11"/>
    </row>
    <row r="37" spans="3:3" x14ac:dyDescent="0.25">
      <c r="C37" s="11"/>
    </row>
    <row r="38" spans="3:3" x14ac:dyDescent="0.25">
      <c r="C38" s="11"/>
    </row>
    <row r="39" spans="3:3" x14ac:dyDescent="0.25">
      <c r="C39" s="11"/>
    </row>
    <row r="40" spans="3:3" x14ac:dyDescent="0.25">
      <c r="C40" s="11"/>
    </row>
    <row r="41" spans="3:3" x14ac:dyDescent="0.25">
      <c r="C41" s="11"/>
    </row>
    <row r="42" spans="3:3" x14ac:dyDescent="0.25">
      <c r="C42" s="11"/>
    </row>
    <row r="43" spans="3:3" x14ac:dyDescent="0.25">
      <c r="C43" s="11"/>
    </row>
    <row r="44" spans="3:3" x14ac:dyDescent="0.25">
      <c r="C44" s="11"/>
    </row>
    <row r="45" spans="3:3" x14ac:dyDescent="0.25">
      <c r="C45" s="11"/>
    </row>
    <row r="46" spans="3:3" x14ac:dyDescent="0.25">
      <c r="C46" s="11"/>
    </row>
    <row r="47" spans="3:3" x14ac:dyDescent="0.25">
      <c r="C47" s="11"/>
    </row>
    <row r="48" spans="3:3" x14ac:dyDescent="0.25">
      <c r="C48" s="11"/>
    </row>
    <row r="49" spans="2:3" x14ac:dyDescent="0.25">
      <c r="C49" s="11"/>
    </row>
    <row r="50" spans="2:3" x14ac:dyDescent="0.25">
      <c r="C50" s="11"/>
    </row>
    <row r="51" spans="2:3" x14ac:dyDescent="0.25">
      <c r="B51" s="11"/>
      <c r="C51" s="11"/>
    </row>
    <row r="52" spans="2:3" x14ac:dyDescent="0.25">
      <c r="B52" s="11"/>
      <c r="C52" s="11"/>
    </row>
    <row r="53" spans="2:3" x14ac:dyDescent="0.25">
      <c r="B53" s="11"/>
      <c r="C53" s="11"/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1:E28"/>
  <sheetViews>
    <sheetView showGridLines="0" topLeftCell="A3" zoomScale="70" zoomScaleNormal="70" workbookViewId="0">
      <selection activeCell="L19" sqref="L19"/>
    </sheetView>
  </sheetViews>
  <sheetFormatPr defaultColWidth="9.26953125" defaultRowHeight="15" x14ac:dyDescent="0.25"/>
  <cols>
    <col min="1" max="1" width="29.1796875" style="6" customWidth="1"/>
    <col min="2" max="3" width="20.26953125" style="6" customWidth="1"/>
    <col min="4" max="4" width="7.36328125" style="6" customWidth="1"/>
    <col min="5" max="16384" width="9.26953125" style="6"/>
  </cols>
  <sheetData>
    <row r="1" spans="1:4" ht="19.2" x14ac:dyDescent="0.35">
      <c r="A1" s="15" t="s">
        <v>222</v>
      </c>
      <c r="D1" s="54"/>
    </row>
    <row r="2" spans="1:4" s="1" customFormat="1" ht="22.95" customHeight="1" thickBot="1" x14ac:dyDescent="0.35">
      <c r="A2" s="23" t="s">
        <v>97</v>
      </c>
      <c r="B2" s="37"/>
      <c r="C2" s="37"/>
      <c r="D2" s="37"/>
    </row>
    <row r="3" spans="1:4" s="1" customFormat="1" ht="62.4" customHeight="1" thickBot="1" x14ac:dyDescent="0.3">
      <c r="A3" s="116" t="s">
        <v>23</v>
      </c>
      <c r="B3" s="117" t="s">
        <v>231</v>
      </c>
      <c r="C3" s="117" t="s">
        <v>98</v>
      </c>
      <c r="D3" s="117" t="s">
        <v>25</v>
      </c>
    </row>
    <row r="4" spans="1:4" s="1" customFormat="1" ht="20.100000000000001" customHeight="1" x14ac:dyDescent="0.25">
      <c r="A4" s="22" t="s">
        <v>7</v>
      </c>
      <c r="B4" s="91">
        <v>135604871</v>
      </c>
      <c r="C4" s="111">
        <v>1957.0344056226638</v>
      </c>
      <c r="D4" s="93">
        <v>12</v>
      </c>
    </row>
    <row r="5" spans="1:4" s="1" customFormat="1" ht="15.6" customHeight="1" x14ac:dyDescent="0.25">
      <c r="A5" s="108" t="s">
        <v>0</v>
      </c>
      <c r="B5" s="94">
        <v>246818188</v>
      </c>
      <c r="C5" s="112">
        <v>2071.0915056262743</v>
      </c>
      <c r="D5" s="96">
        <v>7</v>
      </c>
    </row>
    <row r="6" spans="1:4" s="1" customFormat="1" ht="15.6" customHeight="1" x14ac:dyDescent="0.25">
      <c r="A6" s="22" t="s">
        <v>1</v>
      </c>
      <c r="B6" s="97">
        <v>218585597</v>
      </c>
      <c r="C6" s="113">
        <v>1910.5462546980159</v>
      </c>
      <c r="D6" s="99">
        <v>13</v>
      </c>
    </row>
    <row r="7" spans="1:4" s="1" customFormat="1" ht="15.6" customHeight="1" x14ac:dyDescent="0.25">
      <c r="A7" s="108" t="s">
        <v>8</v>
      </c>
      <c r="B7" s="94">
        <v>215221833</v>
      </c>
      <c r="C7" s="112">
        <v>2215.2191629955946</v>
      </c>
      <c r="D7" s="96">
        <v>3</v>
      </c>
    </row>
    <row r="8" spans="1:4" s="1" customFormat="1" ht="15.6" customHeight="1" x14ac:dyDescent="0.25">
      <c r="A8" s="22" t="s">
        <v>9</v>
      </c>
      <c r="B8" s="97">
        <v>274779152</v>
      </c>
      <c r="C8" s="113">
        <v>1763.5301003773779</v>
      </c>
      <c r="D8" s="99">
        <v>19</v>
      </c>
    </row>
    <row r="9" spans="1:4" s="1" customFormat="1" ht="15.6" customHeight="1" x14ac:dyDescent="0.25">
      <c r="A9" s="108" t="s">
        <v>10</v>
      </c>
      <c r="B9" s="94">
        <v>249510808</v>
      </c>
      <c r="C9" s="112">
        <v>1832.6304857178532</v>
      </c>
      <c r="D9" s="96">
        <v>18</v>
      </c>
    </row>
    <row r="10" spans="1:4" s="1" customFormat="1" ht="15.6" customHeight="1" x14ac:dyDescent="0.25">
      <c r="A10" s="22" t="s">
        <v>2</v>
      </c>
      <c r="B10" s="97">
        <v>250183959</v>
      </c>
      <c r="C10" s="113">
        <v>1860.9477830093947</v>
      </c>
      <c r="D10" s="99">
        <v>17</v>
      </c>
    </row>
    <row r="11" spans="1:4" s="1" customFormat="1" ht="15.6" customHeight="1" x14ac:dyDescent="0.25">
      <c r="A11" s="108" t="s">
        <v>3</v>
      </c>
      <c r="B11" s="94">
        <v>143938126</v>
      </c>
      <c r="C11" s="112">
        <v>1970.4055578370978</v>
      </c>
      <c r="D11" s="96">
        <v>11</v>
      </c>
    </row>
    <row r="12" spans="1:4" s="1" customFormat="1" ht="15.6" customHeight="1" x14ac:dyDescent="0.25">
      <c r="A12" s="22" t="s">
        <v>11</v>
      </c>
      <c r="B12" s="97">
        <v>232965576</v>
      </c>
      <c r="C12" s="113">
        <v>1863.6351535126314</v>
      </c>
      <c r="D12" s="99">
        <v>16</v>
      </c>
    </row>
    <row r="13" spans="1:4" s="1" customFormat="1" ht="15.6" customHeight="1" x14ac:dyDescent="0.25">
      <c r="A13" s="108" t="s">
        <v>12</v>
      </c>
      <c r="B13" s="94">
        <v>375746651</v>
      </c>
      <c r="C13" s="112">
        <v>1976.7504248144232</v>
      </c>
      <c r="D13" s="96">
        <v>10</v>
      </c>
    </row>
    <row r="14" spans="1:4" s="1" customFormat="1" ht="15.6" customHeight="1" x14ac:dyDescent="0.25">
      <c r="A14" s="22" t="s">
        <v>13</v>
      </c>
      <c r="B14" s="97">
        <v>468469113</v>
      </c>
      <c r="C14" s="113">
        <v>1898.619258172504</v>
      </c>
      <c r="D14" s="99">
        <v>14</v>
      </c>
    </row>
    <row r="15" spans="1:4" s="1" customFormat="1" ht="15.6" customHeight="1" x14ac:dyDescent="0.25">
      <c r="A15" s="108" t="s">
        <v>14</v>
      </c>
      <c r="B15" s="94">
        <v>306216728</v>
      </c>
      <c r="C15" s="112">
        <v>2142.9042253915381</v>
      </c>
      <c r="D15" s="96">
        <v>5</v>
      </c>
    </row>
    <row r="16" spans="1:4" s="1" customFormat="1" ht="15.6" customHeight="1" x14ac:dyDescent="0.25">
      <c r="A16" s="22" t="s">
        <v>15</v>
      </c>
      <c r="B16" s="97">
        <v>276639882</v>
      </c>
      <c r="C16" s="113">
        <v>1885.1998528038816</v>
      </c>
      <c r="D16" s="99">
        <v>15</v>
      </c>
    </row>
    <row r="17" spans="1:5" s="1" customFormat="1" ht="15.6" customHeight="1" x14ac:dyDescent="0.25">
      <c r="A17" s="108" t="s">
        <v>16</v>
      </c>
      <c r="B17" s="94">
        <v>223419756</v>
      </c>
      <c r="C17" s="112">
        <v>1658.2407873349514</v>
      </c>
      <c r="D17" s="96">
        <v>21</v>
      </c>
    </row>
    <row r="18" spans="1:5" s="1" customFormat="1" ht="15.6" customHeight="1" x14ac:dyDescent="0.25">
      <c r="A18" s="22" t="s">
        <v>4</v>
      </c>
      <c r="B18" s="97">
        <v>521278825</v>
      </c>
      <c r="C18" s="113">
        <v>2161.3862997454162</v>
      </c>
      <c r="D18" s="99">
        <v>4</v>
      </c>
    </row>
    <row r="19" spans="1:5" s="1" customFormat="1" ht="15.6" customHeight="1" x14ac:dyDescent="0.25">
      <c r="A19" s="108" t="s">
        <v>17</v>
      </c>
      <c r="B19" s="94">
        <v>133147680</v>
      </c>
      <c r="C19" s="112">
        <v>2272.4161589268342</v>
      </c>
      <c r="D19" s="96">
        <v>2</v>
      </c>
    </row>
    <row r="20" spans="1:5" s="1" customFormat="1" ht="15.6" customHeight="1" x14ac:dyDescent="0.25">
      <c r="A20" s="22" t="s">
        <v>18</v>
      </c>
      <c r="B20" s="97">
        <v>373980318</v>
      </c>
      <c r="C20" s="113">
        <v>2119.6252373368397</v>
      </c>
      <c r="D20" s="99">
        <v>6</v>
      </c>
    </row>
    <row r="21" spans="1:5" s="1" customFormat="1" ht="15.6" customHeight="1" x14ac:dyDescent="0.25">
      <c r="A21" s="108" t="s">
        <v>5</v>
      </c>
      <c r="B21" s="94">
        <v>154531910</v>
      </c>
      <c r="C21" s="112">
        <v>2294.2560425203396</v>
      </c>
      <c r="D21" s="96">
        <v>1</v>
      </c>
    </row>
    <row r="22" spans="1:5" s="1" customFormat="1" ht="15.6" customHeight="1" x14ac:dyDescent="0.25">
      <c r="A22" s="22" t="s">
        <v>6</v>
      </c>
      <c r="B22" s="97">
        <v>192215239</v>
      </c>
      <c r="C22" s="113">
        <v>2057.5604427364883</v>
      </c>
      <c r="D22" s="99">
        <v>8</v>
      </c>
      <c r="E22" s="55"/>
    </row>
    <row r="23" spans="1:5" s="1" customFormat="1" ht="15.6" customHeight="1" x14ac:dyDescent="0.25">
      <c r="A23" s="108" t="s">
        <v>19</v>
      </c>
      <c r="B23" s="94">
        <v>133703980</v>
      </c>
      <c r="C23" s="112">
        <v>1413.7797656811742</v>
      </c>
      <c r="D23" s="96">
        <v>22</v>
      </c>
    </row>
    <row r="24" spans="1:5" s="1" customFormat="1" ht="15.6" customHeight="1" x14ac:dyDescent="0.25">
      <c r="A24" s="22" t="s">
        <v>20</v>
      </c>
      <c r="B24" s="97">
        <v>329310571</v>
      </c>
      <c r="C24" s="113">
        <v>2012.5563534358423</v>
      </c>
      <c r="D24" s="99">
        <v>9</v>
      </c>
    </row>
    <row r="25" spans="1:5" s="1" customFormat="1" ht="15.6" customHeight="1" thickBot="1" x14ac:dyDescent="0.3">
      <c r="A25" s="108" t="s">
        <v>21</v>
      </c>
      <c r="B25" s="100">
        <v>674570510</v>
      </c>
      <c r="C25" s="114">
        <v>1758.8192764173375</v>
      </c>
      <c r="D25" s="102">
        <v>20</v>
      </c>
    </row>
    <row r="26" spans="1:5" s="1" customFormat="1" ht="20.100000000000001" customHeight="1" thickBot="1" x14ac:dyDescent="0.35">
      <c r="A26" s="118" t="s">
        <v>22</v>
      </c>
      <c r="B26" s="103">
        <v>6130839273</v>
      </c>
      <c r="C26" s="115">
        <v>1937.4388583126554</v>
      </c>
      <c r="D26" s="109"/>
    </row>
    <row r="27" spans="1:5" s="1" customFormat="1" x14ac:dyDescent="0.25">
      <c r="A27" s="22"/>
      <c r="B27" s="22"/>
      <c r="C27" s="22"/>
      <c r="D27" s="22"/>
    </row>
    <row r="28" spans="1:5" x14ac:dyDescent="0.25">
      <c r="D28" s="56"/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>
    <pageSetUpPr fitToPage="1"/>
  </sheetPr>
  <dimension ref="A1:E31"/>
  <sheetViews>
    <sheetView showGridLines="0" zoomScale="70" zoomScaleNormal="70" workbookViewId="0">
      <selection activeCell="B4" sqref="B4:D26"/>
    </sheetView>
  </sheetViews>
  <sheetFormatPr defaultColWidth="9.26953125" defaultRowHeight="15" x14ac:dyDescent="0.25"/>
  <cols>
    <col min="1" max="1" width="27.26953125" style="6" customWidth="1"/>
    <col min="2" max="2" width="19.6328125" style="6" customWidth="1"/>
    <col min="3" max="3" width="17.453125" style="6" customWidth="1"/>
    <col min="4" max="4" width="24.08984375" style="6" customWidth="1"/>
    <col min="5" max="16384" width="9.26953125" style="6"/>
  </cols>
  <sheetData>
    <row r="1" spans="1:5" ht="20.55" customHeight="1" x14ac:dyDescent="0.35">
      <c r="A1" s="15" t="s">
        <v>232</v>
      </c>
      <c r="B1" s="15"/>
      <c r="C1" s="15"/>
      <c r="D1" s="15"/>
    </row>
    <row r="2" spans="1:5" s="1" customFormat="1" ht="22.5" customHeight="1" thickBot="1" x14ac:dyDescent="0.35">
      <c r="A2" s="23" t="s">
        <v>97</v>
      </c>
      <c r="B2" s="22"/>
      <c r="C2" s="22"/>
      <c r="D2" s="120"/>
    </row>
    <row r="3" spans="1:5" s="3" customFormat="1" ht="46.8" customHeight="1" thickBot="1" x14ac:dyDescent="0.3">
      <c r="A3" s="119" t="s">
        <v>23</v>
      </c>
      <c r="B3" s="117" t="s">
        <v>233</v>
      </c>
      <c r="C3" s="117" t="s">
        <v>147</v>
      </c>
      <c r="D3" s="117" t="s">
        <v>148</v>
      </c>
      <c r="E3" s="17"/>
    </row>
    <row r="4" spans="1:5" s="3" customFormat="1" ht="20.100000000000001" customHeight="1" x14ac:dyDescent="0.25">
      <c r="A4" s="121" t="s">
        <v>7</v>
      </c>
      <c r="B4" s="111">
        <v>4787</v>
      </c>
      <c r="C4" s="111">
        <v>2661</v>
      </c>
      <c r="D4" s="111">
        <v>2126</v>
      </c>
    </row>
    <row r="5" spans="1:5" s="1" customFormat="1" ht="15.6" customHeight="1" x14ac:dyDescent="0.25">
      <c r="A5" s="96" t="s">
        <v>0</v>
      </c>
      <c r="B5" s="179">
        <v>9167</v>
      </c>
      <c r="C5" s="112">
        <v>5097</v>
      </c>
      <c r="D5" s="112">
        <v>4070</v>
      </c>
    </row>
    <row r="6" spans="1:5" s="1" customFormat="1" ht="15.6" customHeight="1" x14ac:dyDescent="0.25">
      <c r="A6" s="122" t="s">
        <v>1</v>
      </c>
      <c r="B6" s="113">
        <v>7550</v>
      </c>
      <c r="C6" s="113">
        <v>4198</v>
      </c>
      <c r="D6" s="113">
        <v>3352</v>
      </c>
    </row>
    <row r="7" spans="1:5" s="1" customFormat="1" ht="15.6" customHeight="1" x14ac:dyDescent="0.25">
      <c r="A7" s="96" t="s">
        <v>8</v>
      </c>
      <c r="B7" s="112">
        <v>6945</v>
      </c>
      <c r="C7" s="112">
        <v>3861</v>
      </c>
      <c r="D7" s="112">
        <v>3084</v>
      </c>
    </row>
    <row r="8" spans="1:5" s="1" customFormat="1" ht="15.6" customHeight="1" x14ac:dyDescent="0.25">
      <c r="A8" s="122" t="s">
        <v>9</v>
      </c>
      <c r="B8" s="113">
        <v>9035</v>
      </c>
      <c r="C8" s="113">
        <v>5023</v>
      </c>
      <c r="D8" s="113">
        <v>4012</v>
      </c>
    </row>
    <row r="9" spans="1:5" s="1" customFormat="1" ht="15.6" customHeight="1" x14ac:dyDescent="0.25">
      <c r="A9" s="96" t="s">
        <v>10</v>
      </c>
      <c r="B9" s="112">
        <v>7809</v>
      </c>
      <c r="C9" s="112">
        <v>4342</v>
      </c>
      <c r="D9" s="112">
        <v>3467</v>
      </c>
    </row>
    <row r="10" spans="1:5" s="1" customFormat="1" ht="15.6" customHeight="1" x14ac:dyDescent="0.25">
      <c r="A10" s="122" t="s">
        <v>2</v>
      </c>
      <c r="B10" s="113">
        <v>10342</v>
      </c>
      <c r="C10" s="113">
        <v>5750</v>
      </c>
      <c r="D10" s="113">
        <v>4592</v>
      </c>
    </row>
    <row r="11" spans="1:5" s="1" customFormat="1" ht="15.6" customHeight="1" x14ac:dyDescent="0.25">
      <c r="A11" s="96" t="s">
        <v>3</v>
      </c>
      <c r="B11" s="112">
        <v>6466</v>
      </c>
      <c r="C11" s="112">
        <v>3595</v>
      </c>
      <c r="D11" s="112">
        <v>2871</v>
      </c>
    </row>
    <row r="12" spans="1:5" s="1" customFormat="1" ht="15.6" customHeight="1" x14ac:dyDescent="0.25">
      <c r="A12" s="122" t="s">
        <v>11</v>
      </c>
      <c r="B12" s="113">
        <v>8370</v>
      </c>
      <c r="C12" s="113">
        <v>4654</v>
      </c>
      <c r="D12" s="113">
        <v>3716</v>
      </c>
    </row>
    <row r="13" spans="1:5" s="1" customFormat="1" ht="15.6" customHeight="1" x14ac:dyDescent="0.25">
      <c r="A13" s="96" t="s">
        <v>12</v>
      </c>
      <c r="B13" s="112">
        <v>13208</v>
      </c>
      <c r="C13" s="112">
        <v>7344</v>
      </c>
      <c r="D13" s="112">
        <v>5864</v>
      </c>
    </row>
    <row r="14" spans="1:5" s="1" customFormat="1" ht="15.6" customHeight="1" x14ac:dyDescent="0.25">
      <c r="A14" s="122" t="s">
        <v>13</v>
      </c>
      <c r="B14" s="113">
        <v>14338</v>
      </c>
      <c r="C14" s="113">
        <v>7972</v>
      </c>
      <c r="D14" s="113">
        <v>6366</v>
      </c>
    </row>
    <row r="15" spans="1:5" s="1" customFormat="1" ht="15.6" customHeight="1" x14ac:dyDescent="0.25">
      <c r="A15" s="96" t="s">
        <v>14</v>
      </c>
      <c r="B15" s="112">
        <v>9842</v>
      </c>
      <c r="C15" s="112">
        <v>5472</v>
      </c>
      <c r="D15" s="112">
        <v>4370</v>
      </c>
    </row>
    <row r="16" spans="1:5" s="1" customFormat="1" ht="15.6" customHeight="1" x14ac:dyDescent="0.25">
      <c r="A16" s="122" t="s">
        <v>15</v>
      </c>
      <c r="B16" s="113">
        <v>8582</v>
      </c>
      <c r="C16" s="113">
        <v>4772</v>
      </c>
      <c r="D16" s="113">
        <v>3810</v>
      </c>
    </row>
    <row r="17" spans="1:4" s="1" customFormat="1" ht="15.6" customHeight="1" x14ac:dyDescent="0.25">
      <c r="A17" s="96" t="s">
        <v>16</v>
      </c>
      <c r="B17" s="112">
        <v>7606</v>
      </c>
      <c r="C17" s="112">
        <v>4229</v>
      </c>
      <c r="D17" s="112">
        <v>3377</v>
      </c>
    </row>
    <row r="18" spans="1:4" s="1" customFormat="1" ht="15.6" customHeight="1" x14ac:dyDescent="0.25">
      <c r="A18" s="122" t="s">
        <v>4</v>
      </c>
      <c r="B18" s="113">
        <v>15472</v>
      </c>
      <c r="C18" s="113">
        <v>8602</v>
      </c>
      <c r="D18" s="113">
        <v>6870</v>
      </c>
    </row>
    <row r="19" spans="1:4" s="1" customFormat="1" ht="15.6" customHeight="1" x14ac:dyDescent="0.25">
      <c r="A19" s="96" t="s">
        <v>17</v>
      </c>
      <c r="B19" s="112">
        <v>3478</v>
      </c>
      <c r="C19" s="112">
        <v>1934</v>
      </c>
      <c r="D19" s="112">
        <v>1544</v>
      </c>
    </row>
    <row r="20" spans="1:4" s="1" customFormat="1" ht="15.6" customHeight="1" x14ac:dyDescent="0.25">
      <c r="A20" s="122" t="s">
        <v>18</v>
      </c>
      <c r="B20" s="113">
        <v>10591</v>
      </c>
      <c r="C20" s="113">
        <v>5889</v>
      </c>
      <c r="D20" s="113">
        <v>4702</v>
      </c>
    </row>
    <row r="21" spans="1:4" s="1" customFormat="1" ht="15.6" customHeight="1" x14ac:dyDescent="0.25">
      <c r="A21" s="96" t="s">
        <v>5</v>
      </c>
      <c r="B21" s="112">
        <v>4293</v>
      </c>
      <c r="C21" s="112">
        <v>2387</v>
      </c>
      <c r="D21" s="112">
        <v>1906</v>
      </c>
    </row>
    <row r="22" spans="1:4" s="1" customFormat="1" ht="15.6" customHeight="1" x14ac:dyDescent="0.25">
      <c r="A22" s="122" t="s">
        <v>6</v>
      </c>
      <c r="B22" s="113">
        <v>6024</v>
      </c>
      <c r="C22" s="113">
        <v>3349</v>
      </c>
      <c r="D22" s="113">
        <v>2675</v>
      </c>
    </row>
    <row r="23" spans="1:4" s="1" customFormat="1" ht="15.6" customHeight="1" x14ac:dyDescent="0.25">
      <c r="A23" s="96" t="s">
        <v>19</v>
      </c>
      <c r="B23" s="112">
        <v>5478</v>
      </c>
      <c r="C23" s="112">
        <v>3046</v>
      </c>
      <c r="D23" s="112">
        <v>2432</v>
      </c>
    </row>
    <row r="24" spans="1:4" s="1" customFormat="1" ht="15.6" customHeight="1" x14ac:dyDescent="0.25">
      <c r="A24" s="122" t="s">
        <v>20</v>
      </c>
      <c r="B24" s="113">
        <v>9530</v>
      </c>
      <c r="C24" s="113">
        <v>5299</v>
      </c>
      <c r="D24" s="113">
        <v>4231</v>
      </c>
    </row>
    <row r="25" spans="1:4" s="1" customFormat="1" ht="15.6" customHeight="1" thickBot="1" x14ac:dyDescent="0.3">
      <c r="A25" s="102" t="s">
        <v>21</v>
      </c>
      <c r="B25" s="114">
        <v>21087</v>
      </c>
      <c r="C25" s="114">
        <v>11724</v>
      </c>
      <c r="D25" s="114">
        <v>9363</v>
      </c>
    </row>
    <row r="26" spans="1:4" s="1" customFormat="1" ht="20.100000000000001" customHeight="1" thickBot="1" x14ac:dyDescent="0.35">
      <c r="A26" s="118" t="s">
        <v>22</v>
      </c>
      <c r="B26" s="115">
        <v>200000</v>
      </c>
      <c r="C26" s="115">
        <v>111200</v>
      </c>
      <c r="D26" s="115">
        <v>88800</v>
      </c>
    </row>
    <row r="27" spans="1:4" s="1" customFormat="1" ht="18" customHeight="1" x14ac:dyDescent="0.25"/>
    <row r="28" spans="1:4" s="1" customFormat="1" ht="13.2" x14ac:dyDescent="0.25">
      <c r="A28" s="57"/>
    </row>
    <row r="29" spans="1:4" s="1" customFormat="1" ht="13.2" x14ac:dyDescent="0.25">
      <c r="A29" s="57"/>
    </row>
    <row r="30" spans="1:4" s="1" customFormat="1" ht="13.2" x14ac:dyDescent="0.25">
      <c r="A30" s="57"/>
    </row>
    <row r="31" spans="1:4" s="1" customFormat="1" x14ac:dyDescent="0.25">
      <c r="A31" s="6"/>
      <c r="B31" s="6"/>
      <c r="C31" s="6"/>
      <c r="D31" s="6"/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scale="9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D27D2-8691-4F4F-9DAE-2F5C4373F1E4}">
  <sheetPr>
    <pageSetUpPr fitToPage="1"/>
  </sheetPr>
  <dimension ref="A1:F66"/>
  <sheetViews>
    <sheetView showGridLines="0" zoomScale="70" zoomScaleNormal="70" workbookViewId="0">
      <selection activeCell="A67" sqref="A67"/>
    </sheetView>
  </sheetViews>
  <sheetFormatPr defaultColWidth="9.26953125" defaultRowHeight="16.95" customHeight="1" x14ac:dyDescent="0.25"/>
  <cols>
    <col min="1" max="1" width="121.81640625" style="22" customWidth="1"/>
    <col min="2" max="3" width="11.08984375" style="171" customWidth="1"/>
    <col min="4" max="4" width="13.1796875" style="22" customWidth="1"/>
    <col min="5" max="254" width="9.26953125" style="22"/>
    <col min="255" max="255" width="87.54296875" style="22" customWidth="1"/>
    <col min="256" max="258" width="11.08984375" style="22" customWidth="1"/>
    <col min="259" max="510" width="9.26953125" style="22"/>
    <col min="511" max="511" width="87.54296875" style="22" customWidth="1"/>
    <col min="512" max="514" width="11.08984375" style="22" customWidth="1"/>
    <col min="515" max="766" width="9.26953125" style="22"/>
    <col min="767" max="767" width="87.54296875" style="22" customWidth="1"/>
    <col min="768" max="770" width="11.08984375" style="22" customWidth="1"/>
    <col min="771" max="1022" width="9.26953125" style="22"/>
    <col min="1023" max="1023" width="87.54296875" style="22" customWidth="1"/>
    <col min="1024" max="1026" width="11.08984375" style="22" customWidth="1"/>
    <col min="1027" max="1278" width="9.26953125" style="22"/>
    <col min="1279" max="1279" width="87.54296875" style="22" customWidth="1"/>
    <col min="1280" max="1282" width="11.08984375" style="22" customWidth="1"/>
    <col min="1283" max="1534" width="9.26953125" style="22"/>
    <col min="1535" max="1535" width="87.54296875" style="22" customWidth="1"/>
    <col min="1536" max="1538" width="11.08984375" style="22" customWidth="1"/>
    <col min="1539" max="1790" width="9.26953125" style="22"/>
    <col min="1791" max="1791" width="87.54296875" style="22" customWidth="1"/>
    <col min="1792" max="1794" width="11.08984375" style="22" customWidth="1"/>
    <col min="1795" max="2046" width="9.26953125" style="22"/>
    <col min="2047" max="2047" width="87.54296875" style="22" customWidth="1"/>
    <col min="2048" max="2050" width="11.08984375" style="22" customWidth="1"/>
    <col min="2051" max="2302" width="9.26953125" style="22"/>
    <col min="2303" max="2303" width="87.54296875" style="22" customWidth="1"/>
    <col min="2304" max="2306" width="11.08984375" style="22" customWidth="1"/>
    <col min="2307" max="2558" width="9.26953125" style="22"/>
    <col min="2559" max="2559" width="87.54296875" style="22" customWidth="1"/>
    <col min="2560" max="2562" width="11.08984375" style="22" customWidth="1"/>
    <col min="2563" max="2814" width="9.26953125" style="22"/>
    <col min="2815" max="2815" width="87.54296875" style="22" customWidth="1"/>
    <col min="2816" max="2818" width="11.08984375" style="22" customWidth="1"/>
    <col min="2819" max="3070" width="9.26953125" style="22"/>
    <col min="3071" max="3071" width="87.54296875" style="22" customWidth="1"/>
    <col min="3072" max="3074" width="11.08984375" style="22" customWidth="1"/>
    <col min="3075" max="3326" width="9.26953125" style="22"/>
    <col min="3327" max="3327" width="87.54296875" style="22" customWidth="1"/>
    <col min="3328" max="3330" width="11.08984375" style="22" customWidth="1"/>
    <col min="3331" max="3582" width="9.26953125" style="22"/>
    <col min="3583" max="3583" width="87.54296875" style="22" customWidth="1"/>
    <col min="3584" max="3586" width="11.08984375" style="22" customWidth="1"/>
    <col min="3587" max="3838" width="9.26953125" style="22"/>
    <col min="3839" max="3839" width="87.54296875" style="22" customWidth="1"/>
    <col min="3840" max="3842" width="11.08984375" style="22" customWidth="1"/>
    <col min="3843" max="4094" width="9.26953125" style="22"/>
    <col min="4095" max="4095" width="87.54296875" style="22" customWidth="1"/>
    <col min="4096" max="4098" width="11.08984375" style="22" customWidth="1"/>
    <col min="4099" max="4350" width="9.26953125" style="22"/>
    <col min="4351" max="4351" width="87.54296875" style="22" customWidth="1"/>
    <col min="4352" max="4354" width="11.08984375" style="22" customWidth="1"/>
    <col min="4355" max="4606" width="9.26953125" style="22"/>
    <col min="4607" max="4607" width="87.54296875" style="22" customWidth="1"/>
    <col min="4608" max="4610" width="11.08984375" style="22" customWidth="1"/>
    <col min="4611" max="4862" width="9.26953125" style="22"/>
    <col min="4863" max="4863" width="87.54296875" style="22" customWidth="1"/>
    <col min="4864" max="4866" width="11.08984375" style="22" customWidth="1"/>
    <col min="4867" max="5118" width="9.26953125" style="22"/>
    <col min="5119" max="5119" width="87.54296875" style="22" customWidth="1"/>
    <col min="5120" max="5122" width="11.08984375" style="22" customWidth="1"/>
    <col min="5123" max="5374" width="9.26953125" style="22"/>
    <col min="5375" max="5375" width="87.54296875" style="22" customWidth="1"/>
    <col min="5376" max="5378" width="11.08984375" style="22" customWidth="1"/>
    <col min="5379" max="5630" width="9.26953125" style="22"/>
    <col min="5631" max="5631" width="87.54296875" style="22" customWidth="1"/>
    <col min="5632" max="5634" width="11.08984375" style="22" customWidth="1"/>
    <col min="5635" max="5886" width="9.26953125" style="22"/>
    <col min="5887" max="5887" width="87.54296875" style="22" customWidth="1"/>
    <col min="5888" max="5890" width="11.08984375" style="22" customWidth="1"/>
    <col min="5891" max="6142" width="9.26953125" style="22"/>
    <col min="6143" max="6143" width="87.54296875" style="22" customWidth="1"/>
    <col min="6144" max="6146" width="11.08984375" style="22" customWidth="1"/>
    <col min="6147" max="6398" width="9.26953125" style="22"/>
    <col min="6399" max="6399" width="87.54296875" style="22" customWidth="1"/>
    <col min="6400" max="6402" width="11.08984375" style="22" customWidth="1"/>
    <col min="6403" max="6654" width="9.26953125" style="22"/>
    <col min="6655" max="6655" width="87.54296875" style="22" customWidth="1"/>
    <col min="6656" max="6658" width="11.08984375" style="22" customWidth="1"/>
    <col min="6659" max="6910" width="9.26953125" style="22"/>
    <col min="6911" max="6911" width="87.54296875" style="22" customWidth="1"/>
    <col min="6912" max="6914" width="11.08984375" style="22" customWidth="1"/>
    <col min="6915" max="7166" width="9.26953125" style="22"/>
    <col min="7167" max="7167" width="87.54296875" style="22" customWidth="1"/>
    <col min="7168" max="7170" width="11.08984375" style="22" customWidth="1"/>
    <col min="7171" max="7422" width="9.26953125" style="22"/>
    <col min="7423" max="7423" width="87.54296875" style="22" customWidth="1"/>
    <col min="7424" max="7426" width="11.08984375" style="22" customWidth="1"/>
    <col min="7427" max="7678" width="9.26953125" style="22"/>
    <col min="7679" max="7679" width="87.54296875" style="22" customWidth="1"/>
    <col min="7680" max="7682" width="11.08984375" style="22" customWidth="1"/>
    <col min="7683" max="7934" width="9.26953125" style="22"/>
    <col min="7935" max="7935" width="87.54296875" style="22" customWidth="1"/>
    <col min="7936" max="7938" width="11.08984375" style="22" customWidth="1"/>
    <col min="7939" max="8190" width="9.26953125" style="22"/>
    <col min="8191" max="8191" width="87.54296875" style="22" customWidth="1"/>
    <col min="8192" max="8194" width="11.08984375" style="22" customWidth="1"/>
    <col min="8195" max="8446" width="9.26953125" style="22"/>
    <col min="8447" max="8447" width="87.54296875" style="22" customWidth="1"/>
    <col min="8448" max="8450" width="11.08984375" style="22" customWidth="1"/>
    <col min="8451" max="8702" width="9.26953125" style="22"/>
    <col min="8703" max="8703" width="87.54296875" style="22" customWidth="1"/>
    <col min="8704" max="8706" width="11.08984375" style="22" customWidth="1"/>
    <col min="8707" max="8958" width="9.26953125" style="22"/>
    <col min="8959" max="8959" width="87.54296875" style="22" customWidth="1"/>
    <col min="8960" max="8962" width="11.08984375" style="22" customWidth="1"/>
    <col min="8963" max="9214" width="9.26953125" style="22"/>
    <col min="9215" max="9215" width="87.54296875" style="22" customWidth="1"/>
    <col min="9216" max="9218" width="11.08984375" style="22" customWidth="1"/>
    <col min="9219" max="9470" width="9.26953125" style="22"/>
    <col min="9471" max="9471" width="87.54296875" style="22" customWidth="1"/>
    <col min="9472" max="9474" width="11.08984375" style="22" customWidth="1"/>
    <col min="9475" max="9726" width="9.26953125" style="22"/>
    <col min="9727" max="9727" width="87.54296875" style="22" customWidth="1"/>
    <col min="9728" max="9730" width="11.08984375" style="22" customWidth="1"/>
    <col min="9731" max="9982" width="9.26953125" style="22"/>
    <col min="9983" max="9983" width="87.54296875" style="22" customWidth="1"/>
    <col min="9984" max="9986" width="11.08984375" style="22" customWidth="1"/>
    <col min="9987" max="10238" width="9.26953125" style="22"/>
    <col min="10239" max="10239" width="87.54296875" style="22" customWidth="1"/>
    <col min="10240" max="10242" width="11.08984375" style="22" customWidth="1"/>
    <col min="10243" max="10494" width="9.26953125" style="22"/>
    <col min="10495" max="10495" width="87.54296875" style="22" customWidth="1"/>
    <col min="10496" max="10498" width="11.08984375" style="22" customWidth="1"/>
    <col min="10499" max="10750" width="9.26953125" style="22"/>
    <col min="10751" max="10751" width="87.54296875" style="22" customWidth="1"/>
    <col min="10752" max="10754" width="11.08984375" style="22" customWidth="1"/>
    <col min="10755" max="11006" width="9.26953125" style="22"/>
    <col min="11007" max="11007" width="87.54296875" style="22" customWidth="1"/>
    <col min="11008" max="11010" width="11.08984375" style="22" customWidth="1"/>
    <col min="11011" max="11262" width="9.26953125" style="22"/>
    <col min="11263" max="11263" width="87.54296875" style="22" customWidth="1"/>
    <col min="11264" max="11266" width="11.08984375" style="22" customWidth="1"/>
    <col min="11267" max="11518" width="9.26953125" style="22"/>
    <col min="11519" max="11519" width="87.54296875" style="22" customWidth="1"/>
    <col min="11520" max="11522" width="11.08984375" style="22" customWidth="1"/>
    <col min="11523" max="11774" width="9.26953125" style="22"/>
    <col min="11775" max="11775" width="87.54296875" style="22" customWidth="1"/>
    <col min="11776" max="11778" width="11.08984375" style="22" customWidth="1"/>
    <col min="11779" max="12030" width="9.26953125" style="22"/>
    <col min="12031" max="12031" width="87.54296875" style="22" customWidth="1"/>
    <col min="12032" max="12034" width="11.08984375" style="22" customWidth="1"/>
    <col min="12035" max="12286" width="9.26953125" style="22"/>
    <col min="12287" max="12287" width="87.54296875" style="22" customWidth="1"/>
    <col min="12288" max="12290" width="11.08984375" style="22" customWidth="1"/>
    <col min="12291" max="12542" width="9.26953125" style="22"/>
    <col min="12543" max="12543" width="87.54296875" style="22" customWidth="1"/>
    <col min="12544" max="12546" width="11.08984375" style="22" customWidth="1"/>
    <col min="12547" max="12798" width="9.26953125" style="22"/>
    <col min="12799" max="12799" width="87.54296875" style="22" customWidth="1"/>
    <col min="12800" max="12802" width="11.08984375" style="22" customWidth="1"/>
    <col min="12803" max="13054" width="9.26953125" style="22"/>
    <col min="13055" max="13055" width="87.54296875" style="22" customWidth="1"/>
    <col min="13056" max="13058" width="11.08984375" style="22" customWidth="1"/>
    <col min="13059" max="13310" width="9.26953125" style="22"/>
    <col min="13311" max="13311" width="87.54296875" style="22" customWidth="1"/>
    <col min="13312" max="13314" width="11.08984375" style="22" customWidth="1"/>
    <col min="13315" max="13566" width="9.26953125" style="22"/>
    <col min="13567" max="13567" width="87.54296875" style="22" customWidth="1"/>
    <col min="13568" max="13570" width="11.08984375" style="22" customWidth="1"/>
    <col min="13571" max="13822" width="9.26953125" style="22"/>
    <col min="13823" max="13823" width="87.54296875" style="22" customWidth="1"/>
    <col min="13824" max="13826" width="11.08984375" style="22" customWidth="1"/>
    <col min="13827" max="14078" width="9.26953125" style="22"/>
    <col min="14079" max="14079" width="87.54296875" style="22" customWidth="1"/>
    <col min="14080" max="14082" width="11.08984375" style="22" customWidth="1"/>
    <col min="14083" max="14334" width="9.26953125" style="22"/>
    <col min="14335" max="14335" width="87.54296875" style="22" customWidth="1"/>
    <col min="14336" max="14338" width="11.08984375" style="22" customWidth="1"/>
    <col min="14339" max="14590" width="9.26953125" style="22"/>
    <col min="14591" max="14591" width="87.54296875" style="22" customWidth="1"/>
    <col min="14592" max="14594" width="11.08984375" style="22" customWidth="1"/>
    <col min="14595" max="14846" width="9.26953125" style="22"/>
    <col min="14847" max="14847" width="87.54296875" style="22" customWidth="1"/>
    <col min="14848" max="14850" width="11.08984375" style="22" customWidth="1"/>
    <col min="14851" max="15102" width="9.26953125" style="22"/>
    <col min="15103" max="15103" width="87.54296875" style="22" customWidth="1"/>
    <col min="15104" max="15106" width="11.08984375" style="22" customWidth="1"/>
    <col min="15107" max="15358" width="9.26953125" style="22"/>
    <col min="15359" max="15359" width="87.54296875" style="22" customWidth="1"/>
    <col min="15360" max="15362" width="11.08984375" style="22" customWidth="1"/>
    <col min="15363" max="15614" width="9.26953125" style="22"/>
    <col min="15615" max="15615" width="87.54296875" style="22" customWidth="1"/>
    <col min="15616" max="15618" width="11.08984375" style="22" customWidth="1"/>
    <col min="15619" max="15870" width="9.26953125" style="22"/>
    <col min="15871" max="15871" width="87.54296875" style="22" customWidth="1"/>
    <col min="15872" max="15874" width="11.08984375" style="22" customWidth="1"/>
    <col min="15875" max="16126" width="9.26953125" style="22"/>
    <col min="16127" max="16127" width="87.54296875" style="22" customWidth="1"/>
    <col min="16128" max="16130" width="11.08984375" style="22" customWidth="1"/>
    <col min="16131" max="16384" width="9.26953125" style="22"/>
  </cols>
  <sheetData>
    <row r="1" spans="1:4" s="157" customFormat="1" ht="28.05" customHeight="1" x14ac:dyDescent="0.25">
      <c r="A1" s="18" t="s">
        <v>217</v>
      </c>
      <c r="B1" s="34"/>
      <c r="C1" s="35"/>
    </row>
    <row r="2" spans="1:4" ht="21" customHeight="1" thickBot="1" x14ac:dyDescent="0.35">
      <c r="A2" s="23" t="s">
        <v>125</v>
      </c>
      <c r="B2" s="152"/>
      <c r="C2" s="153"/>
      <c r="D2" s="158"/>
    </row>
    <row r="3" spans="1:4" ht="20.100000000000001" customHeight="1" thickBot="1" x14ac:dyDescent="0.35">
      <c r="A3" s="187" t="s">
        <v>121</v>
      </c>
      <c r="B3" s="188" t="s">
        <v>102</v>
      </c>
      <c r="C3" s="188" t="s">
        <v>243</v>
      </c>
    </row>
    <row r="4" spans="1:4" ht="20.100000000000001" customHeight="1" x14ac:dyDescent="0.25">
      <c r="A4" s="199" t="s">
        <v>252</v>
      </c>
      <c r="B4" s="224">
        <f>SUM(B5:B19)</f>
        <v>501572.45481999998</v>
      </c>
      <c r="C4" s="224">
        <f>SUM(C5:C19)</f>
        <v>545836.03399999999</v>
      </c>
    </row>
    <row r="5" spans="1:4" s="30" customFormat="1" ht="15.6" customHeight="1" x14ac:dyDescent="0.25">
      <c r="A5" s="212" t="s">
        <v>129</v>
      </c>
      <c r="B5" s="225">
        <v>180000</v>
      </c>
      <c r="C5" s="225">
        <v>200000</v>
      </c>
    </row>
    <row r="6" spans="1:4" ht="15.6" customHeight="1" x14ac:dyDescent="0.25">
      <c r="A6" s="201" t="s">
        <v>253</v>
      </c>
      <c r="B6" s="226">
        <v>60400</v>
      </c>
      <c r="C6" s="226">
        <v>60400</v>
      </c>
    </row>
    <row r="7" spans="1:4" ht="15.6" customHeight="1" x14ac:dyDescent="0.25">
      <c r="A7" s="213" t="s">
        <v>254</v>
      </c>
      <c r="B7" s="225">
        <v>53133.849000000002</v>
      </c>
      <c r="C7" s="237">
        <v>74200</v>
      </c>
    </row>
    <row r="8" spans="1:4" ht="15.6" customHeight="1" x14ac:dyDescent="0.25">
      <c r="A8" s="200" t="s">
        <v>188</v>
      </c>
      <c r="B8" s="227">
        <v>46684.798000000003</v>
      </c>
      <c r="C8" s="227">
        <v>65592.091</v>
      </c>
    </row>
    <row r="9" spans="1:4" s="30" customFormat="1" ht="15.6" customHeight="1" x14ac:dyDescent="0.25">
      <c r="A9" s="214" t="s">
        <v>255</v>
      </c>
      <c r="B9" s="225">
        <v>40000</v>
      </c>
      <c r="C9" s="225">
        <v>40000</v>
      </c>
    </row>
    <row r="10" spans="1:4" s="159" customFormat="1" ht="15.6" customHeight="1" x14ac:dyDescent="0.25">
      <c r="A10" s="202" t="s">
        <v>256</v>
      </c>
      <c r="B10" s="226">
        <v>25000</v>
      </c>
      <c r="C10" s="226">
        <v>19000</v>
      </c>
    </row>
    <row r="11" spans="1:4" s="160" customFormat="1" ht="15.6" customHeight="1" x14ac:dyDescent="0.25">
      <c r="A11" s="212" t="s">
        <v>194</v>
      </c>
      <c r="B11" s="225">
        <v>22000</v>
      </c>
      <c r="C11" s="225">
        <v>22000</v>
      </c>
    </row>
    <row r="12" spans="1:4" s="160" customFormat="1" ht="15.6" customHeight="1" x14ac:dyDescent="0.25">
      <c r="A12" s="204" t="s">
        <v>195</v>
      </c>
      <c r="B12" s="226">
        <v>20000</v>
      </c>
      <c r="C12" s="226">
        <v>30000</v>
      </c>
    </row>
    <row r="13" spans="1:4" ht="15.6" customHeight="1" x14ac:dyDescent="0.25">
      <c r="A13" s="215" t="s">
        <v>257</v>
      </c>
      <c r="B13" s="225">
        <v>18290.27</v>
      </c>
      <c r="C13" s="225" t="s">
        <v>95</v>
      </c>
    </row>
    <row r="14" spans="1:4" s="161" customFormat="1" ht="15.6" customHeight="1" x14ac:dyDescent="0.25">
      <c r="A14" s="202" t="s">
        <v>258</v>
      </c>
      <c r="B14" s="226">
        <v>15732</v>
      </c>
      <c r="C14" s="238" t="s">
        <v>95</v>
      </c>
    </row>
    <row r="15" spans="1:4" s="30" customFormat="1" ht="15.6" customHeight="1" x14ac:dyDescent="0.25">
      <c r="A15" s="215" t="s">
        <v>259</v>
      </c>
      <c r="B15" s="225">
        <v>12942.497820000001</v>
      </c>
      <c r="C15" s="225">
        <v>27066.843000000001</v>
      </c>
    </row>
    <row r="16" spans="1:4" ht="15.6" customHeight="1" x14ac:dyDescent="0.25">
      <c r="A16" s="201" t="s">
        <v>260</v>
      </c>
      <c r="B16" s="226">
        <v>6000</v>
      </c>
      <c r="C16" s="226">
        <v>6000</v>
      </c>
    </row>
    <row r="17" spans="1:6" ht="15.6" customHeight="1" x14ac:dyDescent="0.25">
      <c r="A17" s="216" t="s">
        <v>196</v>
      </c>
      <c r="B17" s="225">
        <v>749.97</v>
      </c>
      <c r="C17" s="239" t="s">
        <v>95</v>
      </c>
    </row>
    <row r="18" spans="1:6" ht="15.6" customHeight="1" x14ac:dyDescent="0.25">
      <c r="A18" s="201" t="s">
        <v>261</v>
      </c>
      <c r="B18" s="226">
        <v>505</v>
      </c>
      <c r="C18" s="232">
        <v>1439</v>
      </c>
    </row>
    <row r="19" spans="1:6" ht="15.6" customHeight="1" x14ac:dyDescent="0.25">
      <c r="A19" s="216" t="s">
        <v>262</v>
      </c>
      <c r="B19" s="225">
        <v>134.07</v>
      </c>
      <c r="C19" s="225">
        <v>138.1</v>
      </c>
    </row>
    <row r="20" spans="1:6" s="30" customFormat="1" ht="20.100000000000001" customHeight="1" x14ac:dyDescent="0.3">
      <c r="A20" s="32" t="s">
        <v>263</v>
      </c>
      <c r="B20" s="181">
        <f>SUM(B21:B28)</f>
        <v>315500</v>
      </c>
      <c r="C20" s="181">
        <f>SUM(C21:C28)</f>
        <v>316000</v>
      </c>
      <c r="D20" s="19"/>
      <c r="E20" s="19"/>
      <c r="F20" s="19"/>
    </row>
    <row r="21" spans="1:6" s="159" customFormat="1" ht="15.6" customHeight="1" x14ac:dyDescent="0.25">
      <c r="A21" s="217" t="s">
        <v>264</v>
      </c>
      <c r="B21" s="225">
        <v>186000</v>
      </c>
      <c r="C21" s="229">
        <v>207000</v>
      </c>
    </row>
    <row r="22" spans="1:6" s="30" customFormat="1" ht="15.6" customHeight="1" x14ac:dyDescent="0.25">
      <c r="A22" s="204" t="s">
        <v>191</v>
      </c>
      <c r="B22" s="228">
        <v>29500</v>
      </c>
      <c r="C22" s="240">
        <v>15000</v>
      </c>
      <c r="D22" s="154"/>
    </row>
    <row r="23" spans="1:6" s="159" customFormat="1" ht="15.6" customHeight="1" x14ac:dyDescent="0.25">
      <c r="A23" s="217" t="s">
        <v>109</v>
      </c>
      <c r="B23" s="229">
        <v>26000</v>
      </c>
      <c r="C23" s="229">
        <v>26000</v>
      </c>
    </row>
    <row r="24" spans="1:6" s="30" customFormat="1" ht="15.6" customHeight="1" x14ac:dyDescent="0.25">
      <c r="A24" s="204" t="s">
        <v>190</v>
      </c>
      <c r="B24" s="226">
        <v>20000</v>
      </c>
      <c r="C24" s="226">
        <v>20000</v>
      </c>
    </row>
    <row r="25" spans="1:6" s="30" customFormat="1" ht="15.6" customHeight="1" x14ac:dyDescent="0.25">
      <c r="A25" s="218" t="s">
        <v>126</v>
      </c>
      <c r="B25" s="230">
        <v>20000</v>
      </c>
      <c r="C25" s="229">
        <v>25000</v>
      </c>
    </row>
    <row r="26" spans="1:6" s="30" customFormat="1" ht="15.6" customHeight="1" x14ac:dyDescent="0.25">
      <c r="A26" s="206" t="s">
        <v>219</v>
      </c>
      <c r="B26" s="228">
        <v>14000</v>
      </c>
      <c r="C26" s="228">
        <v>3000</v>
      </c>
      <c r="D26" s="154"/>
    </row>
    <row r="27" spans="1:6" s="30" customFormat="1" ht="15.6" customHeight="1" x14ac:dyDescent="0.25">
      <c r="A27" s="217" t="s">
        <v>193</v>
      </c>
      <c r="B27" s="225">
        <v>10000</v>
      </c>
      <c r="C27" s="241">
        <v>10000</v>
      </c>
      <c r="D27" s="155"/>
    </row>
    <row r="28" spans="1:6" s="30" customFormat="1" ht="15.6" customHeight="1" x14ac:dyDescent="0.25">
      <c r="A28" s="204" t="s">
        <v>192</v>
      </c>
      <c r="B28" s="226">
        <v>10000</v>
      </c>
      <c r="C28" s="226">
        <v>10000</v>
      </c>
      <c r="D28" s="154"/>
    </row>
    <row r="29" spans="1:6" ht="20.100000000000001" customHeight="1" x14ac:dyDescent="0.25">
      <c r="A29" s="219" t="s">
        <v>265</v>
      </c>
      <c r="B29" s="183">
        <f>SUM(B30:B30)</f>
        <v>102900</v>
      </c>
      <c r="C29" s="183">
        <f>SUM(C30:C30)</f>
        <v>103000</v>
      </c>
    </row>
    <row r="30" spans="1:6" s="30" customFormat="1" ht="15.6" customHeight="1" x14ac:dyDescent="0.25">
      <c r="A30" s="207" t="s">
        <v>266</v>
      </c>
      <c r="B30" s="231">
        <v>102900</v>
      </c>
      <c r="C30" s="242">
        <v>103000</v>
      </c>
    </row>
    <row r="31" spans="1:6" ht="20.100000000000001" customHeight="1" x14ac:dyDescent="0.25">
      <c r="A31" s="220" t="s">
        <v>267</v>
      </c>
      <c r="B31" s="182">
        <f>SUM(B32:B43)</f>
        <v>47265.667589999997</v>
      </c>
      <c r="C31" s="182">
        <f>SUM(C32:C43)</f>
        <v>52318.981</v>
      </c>
    </row>
    <row r="32" spans="1:6" ht="15.6" customHeight="1" x14ac:dyDescent="0.25">
      <c r="A32" s="203" t="s">
        <v>268</v>
      </c>
      <c r="B32" s="226">
        <v>16923.935590000001</v>
      </c>
      <c r="C32" s="240">
        <v>29000</v>
      </c>
    </row>
    <row r="33" spans="1:3" s="30" customFormat="1" ht="15.6" customHeight="1" x14ac:dyDescent="0.25">
      <c r="A33" s="216" t="s">
        <v>108</v>
      </c>
      <c r="B33" s="225">
        <v>12600</v>
      </c>
      <c r="C33" s="239" t="s">
        <v>95</v>
      </c>
    </row>
    <row r="34" spans="1:3" s="30" customFormat="1" ht="15.6" customHeight="1" x14ac:dyDescent="0.25">
      <c r="A34" s="201" t="s">
        <v>127</v>
      </c>
      <c r="B34" s="232">
        <v>9700</v>
      </c>
      <c r="C34" s="240">
        <v>12000</v>
      </c>
    </row>
    <row r="35" spans="1:3" s="30" customFormat="1" ht="15.6" customHeight="1" x14ac:dyDescent="0.25">
      <c r="A35" s="213" t="s">
        <v>269</v>
      </c>
      <c r="B35" s="225">
        <v>3621</v>
      </c>
      <c r="C35" s="229">
        <v>3407</v>
      </c>
    </row>
    <row r="36" spans="1:3" s="160" customFormat="1" ht="15.6" customHeight="1" x14ac:dyDescent="0.25">
      <c r="A36" s="205" t="s">
        <v>189</v>
      </c>
      <c r="B36" s="231">
        <v>1844.231</v>
      </c>
      <c r="C36" s="231">
        <v>1844.231</v>
      </c>
    </row>
    <row r="37" spans="1:3" s="30" customFormat="1" ht="15.6" customHeight="1" x14ac:dyDescent="0.25">
      <c r="A37" s="215" t="s">
        <v>270</v>
      </c>
      <c r="B37" s="225">
        <v>1200</v>
      </c>
      <c r="C37" s="225">
        <v>1200</v>
      </c>
    </row>
    <row r="38" spans="1:3" s="160" customFormat="1" ht="15.6" customHeight="1" x14ac:dyDescent="0.25">
      <c r="A38" s="201" t="s">
        <v>130</v>
      </c>
      <c r="B38" s="226">
        <v>650</v>
      </c>
      <c r="C38" s="226">
        <v>650</v>
      </c>
    </row>
    <row r="39" spans="1:3" s="160" customFormat="1" ht="15.6" customHeight="1" x14ac:dyDescent="0.25">
      <c r="A39" s="215" t="s">
        <v>271</v>
      </c>
      <c r="B39" s="225">
        <v>500</v>
      </c>
      <c r="C39" s="225">
        <v>500</v>
      </c>
    </row>
    <row r="40" spans="1:3" s="30" customFormat="1" ht="15.6" customHeight="1" x14ac:dyDescent="0.25">
      <c r="A40" s="202" t="s">
        <v>272</v>
      </c>
      <c r="B40" s="226">
        <v>189.751</v>
      </c>
      <c r="C40" s="226">
        <v>250</v>
      </c>
    </row>
    <row r="41" spans="1:3" s="30" customFormat="1" ht="15.6" customHeight="1" x14ac:dyDescent="0.25">
      <c r="A41" s="213" t="s">
        <v>273</v>
      </c>
      <c r="B41" s="225">
        <v>36.75</v>
      </c>
      <c r="C41" s="225">
        <v>36.75</v>
      </c>
    </row>
    <row r="42" spans="1:3" s="30" customFormat="1" ht="15.6" customHeight="1" x14ac:dyDescent="0.25">
      <c r="A42" s="208" t="s">
        <v>274</v>
      </c>
      <c r="B42" s="226">
        <v>0</v>
      </c>
      <c r="C42" s="226">
        <v>2431</v>
      </c>
    </row>
    <row r="43" spans="1:3" s="162" customFormat="1" ht="15.6" customHeight="1" x14ac:dyDescent="0.3">
      <c r="A43" s="214" t="s">
        <v>275</v>
      </c>
      <c r="B43" s="225">
        <v>0</v>
      </c>
      <c r="C43" s="229">
        <v>1000</v>
      </c>
    </row>
    <row r="44" spans="1:3" s="30" customFormat="1" ht="20.100000000000001" customHeight="1" x14ac:dyDescent="0.25">
      <c r="A44" s="32" t="s">
        <v>276</v>
      </c>
      <c r="B44" s="181">
        <f>SUM(B45:B45)</f>
        <v>18491.249</v>
      </c>
      <c r="C44" s="181">
        <f>SUM(C45:C45)</f>
        <v>12344.683000000001</v>
      </c>
    </row>
    <row r="45" spans="1:3" s="30" customFormat="1" ht="15.6" customHeight="1" x14ac:dyDescent="0.25">
      <c r="A45" s="216" t="s">
        <v>277</v>
      </c>
      <c r="B45" s="233">
        <v>18491.249</v>
      </c>
      <c r="C45" s="229">
        <v>12344.683000000001</v>
      </c>
    </row>
    <row r="46" spans="1:3" s="30" customFormat="1" ht="20.100000000000001" customHeight="1" x14ac:dyDescent="0.25">
      <c r="A46" s="32" t="s">
        <v>278</v>
      </c>
      <c r="B46" s="181">
        <f t="shared" ref="B46:C46" si="0">SUM(B47:B48)</f>
        <v>6967.8580000000002</v>
      </c>
      <c r="C46" s="181">
        <f t="shared" si="0"/>
        <v>2200</v>
      </c>
    </row>
    <row r="47" spans="1:3" s="30" customFormat="1" ht="15.6" customHeight="1" x14ac:dyDescent="0.25">
      <c r="A47" s="216" t="s">
        <v>279</v>
      </c>
      <c r="B47" s="225">
        <v>6959.3850000000002</v>
      </c>
      <c r="C47" s="243">
        <v>2000</v>
      </c>
    </row>
    <row r="48" spans="1:3" ht="15.6" customHeight="1" x14ac:dyDescent="0.25">
      <c r="A48" s="209" t="s">
        <v>280</v>
      </c>
      <c r="B48" s="226">
        <v>8.4730000000000008</v>
      </c>
      <c r="C48" s="244">
        <v>200</v>
      </c>
    </row>
    <row r="49" spans="1:4" s="160" customFormat="1" ht="20.100000000000001" customHeight="1" x14ac:dyDescent="0.25">
      <c r="A49" s="180" t="s">
        <v>281</v>
      </c>
      <c r="B49" s="182">
        <f>SUM(B50:B52)</f>
        <v>4752.4660000000003</v>
      </c>
      <c r="C49" s="182">
        <f>SUM(C50:C52)</f>
        <v>3440</v>
      </c>
    </row>
    <row r="50" spans="1:4" ht="15.6" customHeight="1" x14ac:dyDescent="0.25">
      <c r="A50" s="201" t="s">
        <v>199</v>
      </c>
      <c r="B50" s="234">
        <v>3440</v>
      </c>
      <c r="C50" s="234">
        <v>3440</v>
      </c>
    </row>
    <row r="51" spans="1:4" s="159" customFormat="1" ht="15.6" customHeight="1" x14ac:dyDescent="0.25">
      <c r="A51" s="221" t="s">
        <v>110</v>
      </c>
      <c r="B51" s="235">
        <v>888</v>
      </c>
      <c r="C51" s="245" t="s">
        <v>95</v>
      </c>
    </row>
    <row r="52" spans="1:4" s="159" customFormat="1" ht="15.6" customHeight="1" x14ac:dyDescent="0.25">
      <c r="A52" s="201" t="s">
        <v>111</v>
      </c>
      <c r="B52" s="226">
        <v>424.46600000000001</v>
      </c>
      <c r="C52" s="244" t="s">
        <v>95</v>
      </c>
    </row>
    <row r="53" spans="1:4" s="31" customFormat="1" ht="20.100000000000001" customHeight="1" x14ac:dyDescent="0.25">
      <c r="A53" s="180" t="s">
        <v>282</v>
      </c>
      <c r="B53" s="182">
        <f>SUM(B54:B55)</f>
        <v>4566.3829999999998</v>
      </c>
      <c r="C53" s="182">
        <f>SUM(C54:C55)</f>
        <v>2500</v>
      </c>
    </row>
    <row r="54" spans="1:4" s="163" customFormat="1" ht="15.6" customHeight="1" x14ac:dyDescent="0.25">
      <c r="A54" s="210" t="s">
        <v>197</v>
      </c>
      <c r="B54" s="226">
        <v>2566.3829999999998</v>
      </c>
      <c r="C54" s="246">
        <v>2500</v>
      </c>
    </row>
    <row r="55" spans="1:4" s="31" customFormat="1" ht="15.6" customHeight="1" x14ac:dyDescent="0.25">
      <c r="A55" s="222" t="s">
        <v>283</v>
      </c>
      <c r="B55" s="225">
        <v>2000</v>
      </c>
      <c r="C55" s="245" t="s">
        <v>95</v>
      </c>
    </row>
    <row r="56" spans="1:4" s="31" customFormat="1" ht="20.100000000000001" customHeight="1" x14ac:dyDescent="0.25">
      <c r="A56" s="32" t="s">
        <v>198</v>
      </c>
      <c r="B56" s="181">
        <f t="shared" ref="B56:C56" si="1">SUM(B57:B57)</f>
        <v>2500</v>
      </c>
      <c r="C56" s="181">
        <f t="shared" si="1"/>
        <v>2500</v>
      </c>
    </row>
    <row r="57" spans="1:4" s="156" customFormat="1" ht="15.6" customHeight="1" thickBot="1" x14ac:dyDescent="0.35">
      <c r="A57" s="223" t="s">
        <v>284</v>
      </c>
      <c r="B57" s="236">
        <v>2500</v>
      </c>
      <c r="C57" s="225">
        <v>2500</v>
      </c>
    </row>
    <row r="58" spans="1:4" ht="20.100000000000001" customHeight="1" thickBot="1" x14ac:dyDescent="0.3">
      <c r="A58" s="211" t="s">
        <v>131</v>
      </c>
      <c r="B58" s="186">
        <f>B4+B31+B20+B53+B56+B46+B49+B44+B29</f>
        <v>1004516.07841</v>
      </c>
      <c r="C58" s="186">
        <f>C4+C31+C20+C53+C56+C46+C49+C44+C29</f>
        <v>1040139.698</v>
      </c>
    </row>
    <row r="59" spans="1:4" s="160" customFormat="1" ht="20.100000000000001" customHeight="1" thickBot="1" x14ac:dyDescent="0.35">
      <c r="A59" s="185" t="s">
        <v>285</v>
      </c>
      <c r="B59" s="184">
        <f>B58-B13-B14-B17-B33-B51-B52-B55</f>
        <v>953831.37240999995</v>
      </c>
      <c r="C59" s="184"/>
    </row>
    <row r="60" spans="1:4" ht="16.95" customHeight="1" x14ac:dyDescent="0.25">
      <c r="B60" s="22"/>
      <c r="C60" s="22"/>
    </row>
    <row r="61" spans="1:4" ht="16.95" customHeight="1" x14ac:dyDescent="0.25">
      <c r="A61" s="331"/>
      <c r="B61" s="332"/>
      <c r="C61" s="332"/>
      <c r="D61" s="332"/>
    </row>
    <row r="62" spans="1:4" ht="16.95" customHeight="1" x14ac:dyDescent="0.25">
      <c r="A62" s="164"/>
      <c r="B62" s="166"/>
      <c r="C62" s="166"/>
      <c r="D62" s="30"/>
    </row>
    <row r="63" spans="1:4" ht="16.95" customHeight="1" x14ac:dyDescent="0.25">
      <c r="A63" s="164"/>
      <c r="B63" s="166"/>
      <c r="C63" s="166"/>
      <c r="D63" s="30"/>
    </row>
    <row r="64" spans="1:4" ht="16.95" customHeight="1" x14ac:dyDescent="0.25">
      <c r="A64" s="167"/>
      <c r="B64" s="166"/>
      <c r="C64" s="166"/>
      <c r="D64" s="30"/>
    </row>
    <row r="65" spans="1:4" ht="16.95" customHeight="1" x14ac:dyDescent="0.25">
      <c r="A65" s="168"/>
      <c r="B65" s="169"/>
      <c r="C65" s="170"/>
      <c r="D65" s="30"/>
    </row>
    <row r="66" spans="1:4" ht="16.95" customHeight="1" x14ac:dyDescent="0.25">
      <c r="B66" s="22"/>
      <c r="C66" s="22"/>
    </row>
  </sheetData>
  <mergeCells count="1">
    <mergeCell ref="A61:D61"/>
  </mergeCells>
  <pageMargins left="0.74803149606299213" right="0.74803149606299213" top="0.86614173228346458" bottom="0.55118110236220474" header="0.51181102362204722" footer="0.31496062992125984"/>
  <pageSetup paperSize="9" scale="64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/>
  <dimension ref="A1:F28"/>
  <sheetViews>
    <sheetView showGridLines="0" zoomScale="70" zoomScaleNormal="70" workbookViewId="0">
      <selection activeCell="B4" sqref="B4:E26"/>
    </sheetView>
  </sheetViews>
  <sheetFormatPr defaultColWidth="9.26953125" defaultRowHeight="15" x14ac:dyDescent="0.25"/>
  <cols>
    <col min="1" max="1" width="34.1796875" style="6" customWidth="1"/>
    <col min="2" max="2" width="18.81640625" style="6" customWidth="1"/>
    <col min="3" max="4" width="16.6328125" style="6" customWidth="1"/>
    <col min="5" max="5" width="22.7265625" style="6" customWidth="1"/>
    <col min="6" max="16384" width="9.26953125" style="6"/>
  </cols>
  <sheetData>
    <row r="1" spans="1:6" s="1" customFormat="1" ht="21.45" customHeight="1" x14ac:dyDescent="0.25">
      <c r="A1" s="58" t="s">
        <v>144</v>
      </c>
      <c r="B1" s="58"/>
      <c r="C1" s="58"/>
      <c r="D1" s="58"/>
      <c r="E1" s="58"/>
    </row>
    <row r="2" spans="1:6" s="1" customFormat="1" ht="20.100000000000001" customHeight="1" thickBot="1" x14ac:dyDescent="0.35">
      <c r="A2" s="23" t="s">
        <v>97</v>
      </c>
      <c r="B2" s="22"/>
      <c r="C2" s="22"/>
      <c r="D2" s="22"/>
      <c r="E2" s="120"/>
      <c r="F2" s="17"/>
    </row>
    <row r="3" spans="1:6" s="2" customFormat="1" ht="46.8" customHeight="1" thickBot="1" x14ac:dyDescent="0.3">
      <c r="A3" s="116" t="s">
        <v>23</v>
      </c>
      <c r="B3" s="117" t="s">
        <v>99</v>
      </c>
      <c r="C3" s="117" t="s">
        <v>100</v>
      </c>
      <c r="D3" s="117" t="s">
        <v>141</v>
      </c>
      <c r="E3" s="117" t="s">
        <v>29</v>
      </c>
      <c r="F3" s="17"/>
    </row>
    <row r="4" spans="1:6" s="1" customFormat="1" ht="20.100000000000001" customHeight="1" x14ac:dyDescent="0.25">
      <c r="A4" s="121" t="s">
        <v>7</v>
      </c>
      <c r="B4" s="111">
        <v>2810.1332397253004</v>
      </c>
      <c r="C4" s="111">
        <v>2678.7933152924065</v>
      </c>
      <c r="D4" s="111">
        <v>0</v>
      </c>
      <c r="E4" s="111">
        <v>5488.926555017707</v>
      </c>
    </row>
    <row r="5" spans="1:6" s="1" customFormat="1" ht="15.6" customHeight="1" x14ac:dyDescent="0.25">
      <c r="A5" s="96" t="s">
        <v>0</v>
      </c>
      <c r="B5" s="112">
        <v>5127.3256386708745</v>
      </c>
      <c r="C5" s="112">
        <v>4891.3428443047806</v>
      </c>
      <c r="D5" s="112">
        <v>0</v>
      </c>
      <c r="E5" s="112">
        <v>10018.668482975656</v>
      </c>
    </row>
    <row r="6" spans="1:6" s="1" customFormat="1" ht="15.6" customHeight="1" x14ac:dyDescent="0.25">
      <c r="A6" s="122" t="s">
        <v>1</v>
      </c>
      <c r="B6" s="113">
        <v>4307.5808027774165</v>
      </c>
      <c r="C6" s="113">
        <v>4108.0370571227786</v>
      </c>
      <c r="D6" s="113">
        <v>0</v>
      </c>
      <c r="E6" s="113">
        <v>8415.6178599001942</v>
      </c>
    </row>
    <row r="7" spans="1:6" s="1" customFormat="1" ht="15.6" customHeight="1" x14ac:dyDescent="0.25">
      <c r="A7" s="96" t="s">
        <v>8</v>
      </c>
      <c r="B7" s="112">
        <v>3930.7737348562368</v>
      </c>
      <c r="C7" s="112">
        <v>3749.1682715362685</v>
      </c>
      <c r="D7" s="112">
        <v>0</v>
      </c>
      <c r="E7" s="112">
        <v>7679.9420063925054</v>
      </c>
    </row>
    <row r="8" spans="1:6" s="1" customFormat="1" ht="15.6" customHeight="1" x14ac:dyDescent="0.25">
      <c r="A8" s="122" t="s">
        <v>9</v>
      </c>
      <c r="B8" s="113">
        <v>5230.6906022306885</v>
      </c>
      <c r="C8" s="113">
        <v>4987.2673380577171</v>
      </c>
      <c r="D8" s="113">
        <v>0</v>
      </c>
      <c r="E8" s="113">
        <v>10217.957940288405</v>
      </c>
    </row>
    <row r="9" spans="1:6" s="1" customFormat="1" ht="15.6" customHeight="1" x14ac:dyDescent="0.25">
      <c r="A9" s="96" t="s">
        <v>10</v>
      </c>
      <c r="B9" s="112">
        <v>4337.1109248550511</v>
      </c>
      <c r="C9" s="112">
        <v>4137.9622119330525</v>
      </c>
      <c r="D9" s="112">
        <v>0</v>
      </c>
      <c r="E9" s="112">
        <v>8475.0731367881035</v>
      </c>
    </row>
    <row r="10" spans="1:6" s="1" customFormat="1" ht="15.6" customHeight="1" x14ac:dyDescent="0.25">
      <c r="A10" s="122" t="s">
        <v>2</v>
      </c>
      <c r="B10" s="113">
        <v>5960.1928484332711</v>
      </c>
      <c r="C10" s="113">
        <v>5683.2124213393927</v>
      </c>
      <c r="D10" s="113">
        <v>0</v>
      </c>
      <c r="E10" s="113">
        <v>11643.405269772664</v>
      </c>
    </row>
    <row r="11" spans="1:6" s="1" customFormat="1" ht="15.6" customHeight="1" x14ac:dyDescent="0.25">
      <c r="A11" s="96" t="s">
        <v>3</v>
      </c>
      <c r="B11" s="112">
        <v>3404.1500025770761</v>
      </c>
      <c r="C11" s="112">
        <v>3250.7101607265254</v>
      </c>
      <c r="D11" s="112">
        <v>-0.29043350062735257</v>
      </c>
      <c r="E11" s="112">
        <v>6654.5697298029745</v>
      </c>
    </row>
    <row r="12" spans="1:6" s="1" customFormat="1" ht="15.6" customHeight="1" x14ac:dyDescent="0.25">
      <c r="A12" s="122" t="s">
        <v>11</v>
      </c>
      <c r="B12" s="113">
        <v>4751.3330615907598</v>
      </c>
      <c r="C12" s="113">
        <v>4531.5910433142308</v>
      </c>
      <c r="D12" s="113">
        <v>-0.49700109759647965</v>
      </c>
      <c r="E12" s="113">
        <v>9282.4271038073948</v>
      </c>
    </row>
    <row r="13" spans="1:6" s="1" customFormat="1" ht="15.6" customHeight="1" x14ac:dyDescent="0.25">
      <c r="A13" s="96" t="s">
        <v>12</v>
      </c>
      <c r="B13" s="112">
        <v>7124.4995339171473</v>
      </c>
      <c r="C13" s="112">
        <v>6800.5955629035316</v>
      </c>
      <c r="D13" s="112">
        <v>-0.75573540177616783</v>
      </c>
      <c r="E13" s="112">
        <v>13924.339361418903</v>
      </c>
    </row>
    <row r="14" spans="1:6" s="1" customFormat="1" ht="15.6" customHeight="1" x14ac:dyDescent="0.25">
      <c r="A14" s="122" t="s">
        <v>13</v>
      </c>
      <c r="B14" s="113">
        <v>8555.4722716641791</v>
      </c>
      <c r="C14" s="113">
        <v>8153.5641148818704</v>
      </c>
      <c r="D14" s="113">
        <v>-30.921938705215073</v>
      </c>
      <c r="E14" s="113">
        <v>16678.114447840835</v>
      </c>
    </row>
    <row r="15" spans="1:6" s="1" customFormat="1" ht="15.6" customHeight="1" x14ac:dyDescent="0.25">
      <c r="A15" s="96" t="s">
        <v>14</v>
      </c>
      <c r="B15" s="112">
        <v>5348.5167839608785</v>
      </c>
      <c r="C15" s="112">
        <v>5104.737502310908</v>
      </c>
      <c r="D15" s="112">
        <v>-17.908111294784934</v>
      </c>
      <c r="E15" s="112">
        <v>10435.346174977001</v>
      </c>
    </row>
    <row r="16" spans="1:6" s="1" customFormat="1" ht="15.6" customHeight="1" x14ac:dyDescent="0.25">
      <c r="A16" s="122" t="s">
        <v>15</v>
      </c>
      <c r="B16" s="113">
        <v>4838.6642574237412</v>
      </c>
      <c r="C16" s="113">
        <v>4615.3756496558444</v>
      </c>
      <c r="D16" s="113">
        <v>0</v>
      </c>
      <c r="E16" s="113">
        <v>9454.0399070795866</v>
      </c>
    </row>
    <row r="17" spans="1:5" s="1" customFormat="1" ht="15.6" customHeight="1" x14ac:dyDescent="0.25">
      <c r="A17" s="96" t="s">
        <v>16</v>
      </c>
      <c r="B17" s="112">
        <v>4085.6683692345123</v>
      </c>
      <c r="C17" s="112">
        <v>3900.2109559322248</v>
      </c>
      <c r="D17" s="112">
        <v>-46.391808711708805</v>
      </c>
      <c r="E17" s="112">
        <v>7939.4875164550285</v>
      </c>
    </row>
    <row r="18" spans="1:5" s="1" customFormat="1" ht="15.6" customHeight="1" x14ac:dyDescent="0.25">
      <c r="A18" s="122" t="s">
        <v>4</v>
      </c>
      <c r="B18" s="113">
        <v>9171.6666302443919</v>
      </c>
      <c r="C18" s="113">
        <v>8741.6833662906683</v>
      </c>
      <c r="D18" s="113">
        <v>-3.4356713383379716</v>
      </c>
      <c r="E18" s="113">
        <v>17909.914325196722</v>
      </c>
    </row>
    <row r="19" spans="1:5" s="1" customFormat="1" ht="15.6" customHeight="1" x14ac:dyDescent="0.25">
      <c r="A19" s="96" t="s">
        <v>17</v>
      </c>
      <c r="B19" s="112">
        <v>2253.0360041246781</v>
      </c>
      <c r="C19" s="112">
        <v>2144.6581686671534</v>
      </c>
      <c r="D19" s="112">
        <v>-0.76553793920450097</v>
      </c>
      <c r="E19" s="112">
        <v>4396.9286348526266</v>
      </c>
    </row>
    <row r="20" spans="1:5" s="1" customFormat="1" ht="15.6" customHeight="1" x14ac:dyDescent="0.25">
      <c r="A20" s="122" t="s">
        <v>18</v>
      </c>
      <c r="B20" s="113">
        <v>6143.2604278664676</v>
      </c>
      <c r="C20" s="113">
        <v>5857.1777878388311</v>
      </c>
      <c r="D20" s="113">
        <v>0</v>
      </c>
      <c r="E20" s="113">
        <v>12000.438215705299</v>
      </c>
    </row>
    <row r="21" spans="1:5" s="1" customFormat="1" ht="15.6" customHeight="1" x14ac:dyDescent="0.25">
      <c r="A21" s="96" t="s">
        <v>5</v>
      </c>
      <c r="B21" s="112">
        <v>3104.198590299306</v>
      </c>
      <c r="C21" s="112">
        <v>2950.6374900819983</v>
      </c>
      <c r="D21" s="112">
        <v>0</v>
      </c>
      <c r="E21" s="112">
        <v>6054.8360803813048</v>
      </c>
    </row>
    <row r="22" spans="1:5" s="1" customFormat="1" ht="15.6" customHeight="1" x14ac:dyDescent="0.25">
      <c r="A22" s="122" t="s">
        <v>6</v>
      </c>
      <c r="B22" s="113">
        <v>3549.6147382265713</v>
      </c>
      <c r="C22" s="113">
        <v>3383.5126839581462</v>
      </c>
      <c r="D22" s="113">
        <v>0</v>
      </c>
      <c r="E22" s="113">
        <v>6933.1274221847179</v>
      </c>
    </row>
    <row r="23" spans="1:5" s="1" customFormat="1" ht="15.6" customHeight="1" x14ac:dyDescent="0.25">
      <c r="A23" s="96" t="s">
        <v>19</v>
      </c>
      <c r="B23" s="112">
        <v>2994.3477766753886</v>
      </c>
      <c r="C23" s="112">
        <v>2857.5904792152173</v>
      </c>
      <c r="D23" s="112">
        <v>0</v>
      </c>
      <c r="E23" s="112">
        <v>5851.9382558906054</v>
      </c>
    </row>
    <row r="24" spans="1:5" s="1" customFormat="1" ht="15.6" customHeight="1" x14ac:dyDescent="0.25">
      <c r="A24" s="122" t="s">
        <v>20</v>
      </c>
      <c r="B24" s="113">
        <v>5262.3617596052864</v>
      </c>
      <c r="C24" s="113">
        <v>5021.194914157546</v>
      </c>
      <c r="D24" s="113">
        <v>0</v>
      </c>
      <c r="E24" s="113">
        <v>10283.556673762832</v>
      </c>
    </row>
    <row r="25" spans="1:5" s="1" customFormat="1" ht="15.6" customHeight="1" thickBot="1" x14ac:dyDescent="0.3">
      <c r="A25" s="102" t="s">
        <v>21</v>
      </c>
      <c r="B25" s="114">
        <v>10966.505888331456</v>
      </c>
      <c r="C25" s="114">
        <v>10474.382673260056</v>
      </c>
      <c r="D25" s="114">
        <v>0</v>
      </c>
      <c r="E25" s="114">
        <v>21440.888561591513</v>
      </c>
    </row>
    <row r="26" spans="1:5" s="1" customFormat="1" ht="20.100000000000001" customHeight="1" thickBot="1" x14ac:dyDescent="0.35">
      <c r="A26" s="118" t="s">
        <v>22</v>
      </c>
      <c r="B26" s="115">
        <v>113257.10388729066</v>
      </c>
      <c r="C26" s="115">
        <v>108023.40601278114</v>
      </c>
      <c r="D26" s="115">
        <v>-100.96623798925128</v>
      </c>
      <c r="E26" s="115">
        <v>221179.54366208255</v>
      </c>
    </row>
    <row r="27" spans="1:5" s="1" customFormat="1" x14ac:dyDescent="0.25">
      <c r="A27" s="22"/>
      <c r="B27" s="22"/>
      <c r="C27" s="22"/>
      <c r="D27" s="22"/>
      <c r="E27" s="22"/>
    </row>
    <row r="28" spans="1:5" s="1" customFormat="1" ht="13.2" x14ac:dyDescent="0.25"/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1">
    <pageSetUpPr fitToPage="1"/>
  </sheetPr>
  <dimension ref="A1:B28"/>
  <sheetViews>
    <sheetView showGridLines="0" zoomScale="70" zoomScaleNormal="70" workbookViewId="0">
      <selection activeCell="B7" sqref="B7"/>
    </sheetView>
  </sheetViews>
  <sheetFormatPr defaultColWidth="8.81640625" defaultRowHeight="15" x14ac:dyDescent="0.25"/>
  <cols>
    <col min="1" max="1" width="27.26953125" style="62" customWidth="1"/>
    <col min="2" max="2" width="16.7265625" style="62" customWidth="1"/>
    <col min="3" max="16384" width="8.81640625" style="62"/>
  </cols>
  <sheetData>
    <row r="1" spans="1:2" s="59" customFormat="1" ht="21.45" customHeight="1" x14ac:dyDescent="0.25">
      <c r="A1" s="58" t="s">
        <v>145</v>
      </c>
      <c r="B1" s="58"/>
    </row>
    <row r="2" spans="1:2" s="59" customFormat="1" ht="21.6" customHeight="1" thickBot="1" x14ac:dyDescent="0.35">
      <c r="A2" s="23" t="s">
        <v>97</v>
      </c>
      <c r="B2" s="120"/>
    </row>
    <row r="3" spans="1:2" s="60" customFormat="1" ht="31.2" customHeight="1" thickBot="1" x14ac:dyDescent="0.3">
      <c r="A3" s="116" t="s">
        <v>23</v>
      </c>
      <c r="B3" s="117" t="s">
        <v>91</v>
      </c>
    </row>
    <row r="4" spans="1:2" s="59" customFormat="1" ht="20.100000000000001" customHeight="1" x14ac:dyDescent="0.25">
      <c r="A4" s="121" t="s">
        <v>7</v>
      </c>
      <c r="B4" s="91">
        <v>0</v>
      </c>
    </row>
    <row r="5" spans="1:2" s="59" customFormat="1" ht="15.6" customHeight="1" x14ac:dyDescent="0.25">
      <c r="A5" s="96" t="s">
        <v>0</v>
      </c>
      <c r="B5" s="94">
        <v>0</v>
      </c>
    </row>
    <row r="6" spans="1:2" s="59" customFormat="1" ht="15.6" customHeight="1" x14ac:dyDescent="0.25">
      <c r="A6" s="122" t="s">
        <v>1</v>
      </c>
      <c r="B6" s="97">
        <v>0</v>
      </c>
    </row>
    <row r="7" spans="1:2" s="59" customFormat="1" ht="15.6" customHeight="1" x14ac:dyDescent="0.25">
      <c r="A7" s="96" t="s">
        <v>8</v>
      </c>
      <c r="B7" s="94">
        <v>0</v>
      </c>
    </row>
    <row r="8" spans="1:2" s="59" customFormat="1" ht="15.6" customHeight="1" x14ac:dyDescent="0.25">
      <c r="A8" s="122" t="s">
        <v>9</v>
      </c>
      <c r="B8" s="97">
        <v>0</v>
      </c>
    </row>
    <row r="9" spans="1:2" s="59" customFormat="1" ht="15.6" customHeight="1" x14ac:dyDescent="0.25">
      <c r="A9" s="96" t="s">
        <v>10</v>
      </c>
      <c r="B9" s="94">
        <v>0</v>
      </c>
    </row>
    <row r="10" spans="1:2" s="59" customFormat="1" ht="15.6" customHeight="1" x14ac:dyDescent="0.25">
      <c r="A10" s="122" t="s">
        <v>2</v>
      </c>
      <c r="B10" s="97">
        <v>0</v>
      </c>
    </row>
    <row r="11" spans="1:2" s="59" customFormat="1" ht="15.6" customHeight="1" x14ac:dyDescent="0.25">
      <c r="A11" s="96" t="s">
        <v>3</v>
      </c>
      <c r="B11" s="94">
        <v>0</v>
      </c>
    </row>
    <row r="12" spans="1:2" s="59" customFormat="1" ht="15.6" customHeight="1" x14ac:dyDescent="0.25">
      <c r="A12" s="122" t="s">
        <v>11</v>
      </c>
      <c r="B12" s="97">
        <v>0</v>
      </c>
    </row>
    <row r="13" spans="1:2" s="59" customFormat="1" ht="15.6" customHeight="1" x14ac:dyDescent="0.25">
      <c r="A13" s="96" t="s">
        <v>12</v>
      </c>
      <c r="B13" s="94">
        <v>0</v>
      </c>
    </row>
    <row r="14" spans="1:2" s="59" customFormat="1" ht="15.6" customHeight="1" x14ac:dyDescent="0.25">
      <c r="A14" s="122" t="s">
        <v>13</v>
      </c>
      <c r="B14" s="97">
        <v>0</v>
      </c>
    </row>
    <row r="15" spans="1:2" s="59" customFormat="1" ht="15.6" customHeight="1" x14ac:dyDescent="0.25">
      <c r="A15" s="96" t="s">
        <v>14</v>
      </c>
      <c r="B15" s="94">
        <v>0</v>
      </c>
    </row>
    <row r="16" spans="1:2" s="59" customFormat="1" ht="15.6" customHeight="1" x14ac:dyDescent="0.25">
      <c r="A16" s="122" t="s">
        <v>15</v>
      </c>
      <c r="B16" s="97">
        <v>0</v>
      </c>
    </row>
    <row r="17" spans="1:2" s="59" customFormat="1" ht="15.6" customHeight="1" x14ac:dyDescent="0.25">
      <c r="A17" s="96" t="s">
        <v>16</v>
      </c>
      <c r="B17" s="94">
        <v>0</v>
      </c>
    </row>
    <row r="18" spans="1:2" s="59" customFormat="1" ht="15.6" customHeight="1" x14ac:dyDescent="0.25">
      <c r="A18" s="122" t="s">
        <v>4</v>
      </c>
      <c r="B18" s="97">
        <v>0</v>
      </c>
    </row>
    <row r="19" spans="1:2" s="59" customFormat="1" ht="15.6" customHeight="1" x14ac:dyDescent="0.25">
      <c r="A19" s="96" t="s">
        <v>17</v>
      </c>
      <c r="B19" s="94">
        <v>0</v>
      </c>
    </row>
    <row r="20" spans="1:2" s="59" customFormat="1" ht="15.6" customHeight="1" x14ac:dyDescent="0.25">
      <c r="A20" s="122" t="s">
        <v>18</v>
      </c>
      <c r="B20" s="97">
        <v>0</v>
      </c>
    </row>
    <row r="21" spans="1:2" s="59" customFormat="1" ht="15.6" customHeight="1" x14ac:dyDescent="0.25">
      <c r="A21" s="96" t="s">
        <v>5</v>
      </c>
      <c r="B21" s="94">
        <v>0</v>
      </c>
    </row>
    <row r="22" spans="1:2" s="59" customFormat="1" ht="15.6" customHeight="1" x14ac:dyDescent="0.25">
      <c r="A22" s="122" t="s">
        <v>6</v>
      </c>
      <c r="B22" s="97">
        <v>0</v>
      </c>
    </row>
    <row r="23" spans="1:2" s="59" customFormat="1" ht="15.6" customHeight="1" x14ac:dyDescent="0.25">
      <c r="A23" s="96" t="s">
        <v>19</v>
      </c>
      <c r="B23" s="94">
        <v>0</v>
      </c>
    </row>
    <row r="24" spans="1:2" s="59" customFormat="1" ht="15.6" customHeight="1" x14ac:dyDescent="0.25">
      <c r="A24" s="122" t="s">
        <v>20</v>
      </c>
      <c r="B24" s="97">
        <v>0</v>
      </c>
    </row>
    <row r="25" spans="1:2" s="59" customFormat="1" ht="15.6" customHeight="1" thickBot="1" x14ac:dyDescent="0.3">
      <c r="A25" s="102" t="s">
        <v>21</v>
      </c>
      <c r="B25" s="100">
        <v>0</v>
      </c>
    </row>
    <row r="26" spans="1:2" s="60" customFormat="1" ht="20.100000000000001" customHeight="1" thickBot="1" x14ac:dyDescent="0.35">
      <c r="A26" s="118" t="s">
        <v>22</v>
      </c>
      <c r="B26" s="124">
        <v>0</v>
      </c>
    </row>
    <row r="27" spans="1:2" s="59" customFormat="1" x14ac:dyDescent="0.25">
      <c r="A27" s="22"/>
      <c r="B27" s="61"/>
    </row>
    <row r="28" spans="1:2" x14ac:dyDescent="0.25">
      <c r="A28" s="22"/>
      <c r="B28" s="61"/>
    </row>
  </sheetData>
  <conditionalFormatting sqref="B2">
    <cfRule type="expression" dxfId="10" priority="3" stopIfTrue="1">
      <formula>#REF!&gt;0</formula>
    </cfRule>
  </conditionalFormatting>
  <conditionalFormatting sqref="B26">
    <cfRule type="expression" dxfId="9" priority="1" stopIfTrue="1">
      <formula>#REF!&gt;0</formula>
    </cfRule>
  </conditionalFormatting>
  <pageMargins left="0.75" right="0.75" top="1" bottom="1" header="0.5" footer="0.5"/>
  <pageSetup paperSize="9" scale="8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2"/>
  <dimension ref="A1:E53"/>
  <sheetViews>
    <sheetView showGridLines="0" zoomScale="70" zoomScaleNormal="70" workbookViewId="0">
      <selection activeCell="A2" sqref="A2"/>
    </sheetView>
  </sheetViews>
  <sheetFormatPr defaultColWidth="9.26953125" defaultRowHeight="15" x14ac:dyDescent="0.25"/>
  <cols>
    <col min="1" max="1" width="32.7265625" style="6" customWidth="1"/>
    <col min="2" max="3" width="23.1796875" style="6" customWidth="1"/>
    <col min="4" max="5" width="12.7265625" style="6" customWidth="1"/>
    <col min="6" max="16384" width="9.26953125" style="6"/>
  </cols>
  <sheetData>
    <row r="1" spans="1:5" s="64" customFormat="1" ht="21.45" customHeight="1" x14ac:dyDescent="0.35">
      <c r="A1" s="58" t="s">
        <v>149</v>
      </c>
      <c r="B1" s="63"/>
      <c r="C1" s="63"/>
      <c r="D1" s="63"/>
      <c r="E1" s="63"/>
    </row>
    <row r="2" spans="1:5" s="1" customFormat="1" ht="21.6" customHeight="1" thickBot="1" x14ac:dyDescent="0.35">
      <c r="A2" s="23" t="s">
        <v>97</v>
      </c>
      <c r="B2" s="22"/>
      <c r="C2" s="22"/>
      <c r="D2" s="22"/>
      <c r="E2" s="120"/>
    </row>
    <row r="3" spans="1:5" s="3" customFormat="1" ht="46.05" customHeight="1" thickBot="1" x14ac:dyDescent="0.3">
      <c r="A3" s="116" t="s">
        <v>23</v>
      </c>
      <c r="B3" s="117" t="s">
        <v>234</v>
      </c>
      <c r="C3" s="117" t="s">
        <v>235</v>
      </c>
      <c r="D3" s="117" t="s">
        <v>26</v>
      </c>
      <c r="E3" s="117" t="s">
        <v>24</v>
      </c>
    </row>
    <row r="4" spans="1:5" s="1" customFormat="1" ht="20.100000000000001" customHeight="1" x14ac:dyDescent="0.25">
      <c r="A4" s="121" t="s">
        <v>7</v>
      </c>
      <c r="B4" s="125">
        <v>176490417.76023895</v>
      </c>
      <c r="C4" s="91">
        <v>189880005.89879909</v>
      </c>
      <c r="D4" s="91">
        <v>13389588.138560146</v>
      </c>
      <c r="E4" s="92">
        <v>7.5865807948564165E-2</v>
      </c>
    </row>
    <row r="5" spans="1:5" s="1" customFormat="1" ht="15.6" customHeight="1" x14ac:dyDescent="0.25">
      <c r="A5" s="96" t="s">
        <v>0</v>
      </c>
      <c r="B5" s="126">
        <v>311474494.7361787</v>
      </c>
      <c r="C5" s="94">
        <v>334834258.42451274</v>
      </c>
      <c r="D5" s="94">
        <v>23359763.688334048</v>
      </c>
      <c r="E5" s="95">
        <v>7.4997356390673175E-2</v>
      </c>
    </row>
    <row r="6" spans="1:5" s="1" customFormat="1" ht="15.6" customHeight="1" x14ac:dyDescent="0.25">
      <c r="A6" s="122" t="s">
        <v>1</v>
      </c>
      <c r="B6" s="127">
        <v>283998608.33779722</v>
      </c>
      <c r="C6" s="97">
        <v>307805207.90306216</v>
      </c>
      <c r="D6" s="97">
        <v>23806599.56526494</v>
      </c>
      <c r="E6" s="98">
        <v>8.3826465575312231E-2</v>
      </c>
    </row>
    <row r="7" spans="1:5" s="1" customFormat="1" ht="15.6" customHeight="1" x14ac:dyDescent="0.25">
      <c r="A7" s="96" t="s">
        <v>8</v>
      </c>
      <c r="B7" s="126">
        <v>265474828.39702502</v>
      </c>
      <c r="C7" s="94">
        <v>286906697.66806155</v>
      </c>
      <c r="D7" s="94">
        <v>21431869.271036536</v>
      </c>
      <c r="E7" s="95">
        <v>8.0730325358698701E-2</v>
      </c>
    </row>
    <row r="8" spans="1:5" s="1" customFormat="1" ht="15.6" customHeight="1" x14ac:dyDescent="0.25">
      <c r="A8" s="122" t="s">
        <v>9</v>
      </c>
      <c r="B8" s="127">
        <v>362270154.96504563</v>
      </c>
      <c r="C8" s="97">
        <v>389513857.89239389</v>
      </c>
      <c r="D8" s="97">
        <v>27243702.927348256</v>
      </c>
      <c r="E8" s="98">
        <v>7.5202725242373106E-2</v>
      </c>
    </row>
    <row r="9" spans="1:5" s="1" customFormat="1" ht="15.6" customHeight="1" x14ac:dyDescent="0.25">
      <c r="A9" s="96" t="s">
        <v>10</v>
      </c>
      <c r="B9" s="126">
        <v>319083308.17192107</v>
      </c>
      <c r="C9" s="94">
        <v>345248530.27660924</v>
      </c>
      <c r="D9" s="94">
        <v>26165222.104688168</v>
      </c>
      <c r="E9" s="95">
        <v>8.2001224866925446E-2</v>
      </c>
    </row>
    <row r="10" spans="1:5" s="1" customFormat="1" ht="15.6" customHeight="1" x14ac:dyDescent="0.25">
      <c r="A10" s="122" t="s">
        <v>2</v>
      </c>
      <c r="B10" s="127">
        <v>335780678.95723242</v>
      </c>
      <c r="C10" s="97">
        <v>360717881.42103779</v>
      </c>
      <c r="D10" s="97">
        <v>24937202.463805377</v>
      </c>
      <c r="E10" s="98">
        <v>7.4266341176174616E-2</v>
      </c>
    </row>
    <row r="11" spans="1:5" s="1" customFormat="1" ht="15.6" customHeight="1" x14ac:dyDescent="0.25">
      <c r="A11" s="96" t="s">
        <v>3</v>
      </c>
      <c r="B11" s="126">
        <v>186351745.89528921</v>
      </c>
      <c r="C11" s="94">
        <v>200315853.92303947</v>
      </c>
      <c r="D11" s="94">
        <v>13964108.027750254</v>
      </c>
      <c r="E11" s="95">
        <v>7.4934141135423904E-2</v>
      </c>
    </row>
    <row r="12" spans="1:5" s="1" customFormat="1" ht="15.6" customHeight="1" x14ac:dyDescent="0.25">
      <c r="A12" s="122" t="s">
        <v>11</v>
      </c>
      <c r="B12" s="127">
        <v>308341384.96589535</v>
      </c>
      <c r="C12" s="97">
        <v>332219160.92620659</v>
      </c>
      <c r="D12" s="97">
        <v>23877775.960311234</v>
      </c>
      <c r="E12" s="98">
        <v>7.743941334035416E-2</v>
      </c>
    </row>
    <row r="13" spans="1:5" s="1" customFormat="1" ht="15.6" customHeight="1" x14ac:dyDescent="0.25">
      <c r="A13" s="96" t="s">
        <v>12</v>
      </c>
      <c r="B13" s="126">
        <v>471554718.3596738</v>
      </c>
      <c r="C13" s="94">
        <v>508868224.7161696</v>
      </c>
      <c r="D13" s="94">
        <v>37313506.356495798</v>
      </c>
      <c r="E13" s="95">
        <v>7.9128688365780034E-2</v>
      </c>
    </row>
    <row r="14" spans="1:5" s="1" customFormat="1" ht="15.6" customHeight="1" x14ac:dyDescent="0.25">
      <c r="A14" s="122" t="s">
        <v>13</v>
      </c>
      <c r="B14" s="127">
        <v>583937934.95711958</v>
      </c>
      <c r="C14" s="97">
        <v>633176368.72512496</v>
      </c>
      <c r="D14" s="97">
        <v>49238433.768005371</v>
      </c>
      <c r="E14" s="98">
        <v>8.432134790424449E-2</v>
      </c>
    </row>
    <row r="15" spans="1:5" s="1" customFormat="1" ht="15.6" customHeight="1" x14ac:dyDescent="0.25">
      <c r="A15" s="96" t="s">
        <v>14</v>
      </c>
      <c r="B15" s="126">
        <v>363586097.25150758</v>
      </c>
      <c r="C15" s="94">
        <v>392309937.73866564</v>
      </c>
      <c r="D15" s="94">
        <v>28723840.48715806</v>
      </c>
      <c r="E15" s="95">
        <v>7.9001481916643773E-2</v>
      </c>
    </row>
    <row r="16" spans="1:5" s="1" customFormat="1" ht="15.6" customHeight="1" x14ac:dyDescent="0.25">
      <c r="A16" s="122" t="s">
        <v>15</v>
      </c>
      <c r="B16" s="127">
        <v>347140688.99633276</v>
      </c>
      <c r="C16" s="97">
        <v>374216823.54056203</v>
      </c>
      <c r="D16" s="97">
        <v>27076134.544229269</v>
      </c>
      <c r="E16" s="98">
        <v>7.7997582543587407E-2</v>
      </c>
    </row>
    <row r="17" spans="1:5" s="1" customFormat="1" ht="15.6" customHeight="1" x14ac:dyDescent="0.25">
      <c r="A17" s="96" t="s">
        <v>16</v>
      </c>
      <c r="B17" s="126">
        <v>310780079.76264042</v>
      </c>
      <c r="C17" s="94">
        <v>335565544.45744401</v>
      </c>
      <c r="D17" s="94">
        <v>24785464.694803596</v>
      </c>
      <c r="E17" s="95">
        <v>7.9752424009072898E-2</v>
      </c>
    </row>
    <row r="18" spans="1:5" s="1" customFormat="1" ht="15.6" customHeight="1" x14ac:dyDescent="0.25">
      <c r="A18" s="122" t="s">
        <v>4</v>
      </c>
      <c r="B18" s="127">
        <v>611842218.21872449</v>
      </c>
      <c r="C18" s="97">
        <v>660982632.47130954</v>
      </c>
      <c r="D18" s="97">
        <v>49140414.252585053</v>
      </c>
      <c r="E18" s="98">
        <v>8.0315500940175533E-2</v>
      </c>
    </row>
    <row r="19" spans="1:5" s="1" customFormat="1" ht="15.6" customHeight="1" x14ac:dyDescent="0.25">
      <c r="A19" s="96" t="s">
        <v>17</v>
      </c>
      <c r="B19" s="126">
        <v>153677585.30258134</v>
      </c>
      <c r="C19" s="94">
        <v>166385755.34756777</v>
      </c>
      <c r="D19" s="94">
        <v>12708170.044986427</v>
      </c>
      <c r="E19" s="95">
        <v>8.2693712423739948E-2</v>
      </c>
    </row>
    <row r="20" spans="1:5" s="1" customFormat="1" ht="15.6" customHeight="1" x14ac:dyDescent="0.25">
      <c r="A20" s="122" t="s">
        <v>18</v>
      </c>
      <c r="B20" s="127">
        <v>447269065.14480186</v>
      </c>
      <c r="C20" s="97">
        <v>483007229.97028995</v>
      </c>
      <c r="D20" s="97">
        <v>35738164.825488091</v>
      </c>
      <c r="E20" s="98">
        <v>7.990305525359323E-2</v>
      </c>
    </row>
    <row r="21" spans="1:5" s="1" customFormat="1" ht="15.6" customHeight="1" x14ac:dyDescent="0.25">
      <c r="A21" s="96" t="s">
        <v>5</v>
      </c>
      <c r="B21" s="126">
        <v>178360809.32212785</v>
      </c>
      <c r="C21" s="94">
        <v>192486557.60973912</v>
      </c>
      <c r="D21" s="94">
        <v>14125748.287611276</v>
      </c>
      <c r="E21" s="95">
        <v>7.9197601431038156E-2</v>
      </c>
    </row>
    <row r="22" spans="1:5" s="1" customFormat="1" ht="15.6" customHeight="1" x14ac:dyDescent="0.25">
      <c r="A22" s="122" t="s">
        <v>6</v>
      </c>
      <c r="B22" s="127">
        <v>233771383.41250476</v>
      </c>
      <c r="C22" s="97">
        <v>253118657.09068272</v>
      </c>
      <c r="D22" s="97">
        <v>19347273.678177953</v>
      </c>
      <c r="E22" s="98">
        <v>8.2761514244189732E-2</v>
      </c>
    </row>
    <row r="23" spans="1:5" s="1" customFormat="1" ht="15.6" customHeight="1" x14ac:dyDescent="0.25">
      <c r="A23" s="96" t="s">
        <v>19</v>
      </c>
      <c r="B23" s="126">
        <v>201943922.99200088</v>
      </c>
      <c r="C23" s="94">
        <v>217770213.36839795</v>
      </c>
      <c r="D23" s="94">
        <v>15826290.376397073</v>
      </c>
      <c r="E23" s="95">
        <v>7.8369728298404717E-2</v>
      </c>
    </row>
    <row r="24" spans="1:5" s="1" customFormat="1" ht="15.6" customHeight="1" x14ac:dyDescent="0.25">
      <c r="A24" s="122" t="s">
        <v>20</v>
      </c>
      <c r="B24" s="127">
        <v>402006018.10214907</v>
      </c>
      <c r="C24" s="97">
        <v>438607346.7450518</v>
      </c>
      <c r="D24" s="97">
        <v>36601328.642902732</v>
      </c>
      <c r="E24" s="98">
        <v>9.104671819515496E-2</v>
      </c>
    </row>
    <row r="25" spans="1:5" s="1" customFormat="1" ht="15.6" customHeight="1" thickBot="1" x14ac:dyDescent="0.3">
      <c r="A25" s="102" t="s">
        <v>21</v>
      </c>
      <c r="B25" s="128">
        <v>861219037.99120033</v>
      </c>
      <c r="C25" s="100">
        <v>938953829.88525438</v>
      </c>
      <c r="D25" s="100">
        <v>77734791.894054055</v>
      </c>
      <c r="E25" s="101">
        <v>9.0261348698666741E-2</v>
      </c>
    </row>
    <row r="26" spans="1:5" s="2" customFormat="1" ht="20.100000000000001" customHeight="1" thickBot="1" x14ac:dyDescent="0.35">
      <c r="A26" s="118" t="s">
        <v>22</v>
      </c>
      <c r="B26" s="103">
        <v>7716355181.9999895</v>
      </c>
      <c r="C26" s="103">
        <v>8342890575.9999809</v>
      </c>
      <c r="D26" s="103">
        <v>626535393.99999368</v>
      </c>
      <c r="E26" s="104">
        <v>8.1195769145194149E-2</v>
      </c>
    </row>
    <row r="27" spans="1:5" s="1" customFormat="1" x14ac:dyDescent="0.25">
      <c r="A27" s="22"/>
      <c r="B27" s="22"/>
      <c r="C27" s="22"/>
      <c r="D27" s="22"/>
      <c r="E27" s="22"/>
    </row>
    <row r="28" spans="1:5" s="1" customFormat="1" ht="13.2" x14ac:dyDescent="0.25"/>
    <row r="29" spans="1:5" s="1" customFormat="1" ht="13.2" x14ac:dyDescent="0.25"/>
    <row r="30" spans="1:5" s="1" customFormat="1" ht="13.8" x14ac:dyDescent="0.25">
      <c r="C30" s="66"/>
      <c r="E30" s="7"/>
    </row>
    <row r="31" spans="1:5" s="1" customFormat="1" ht="13.8" x14ac:dyDescent="0.25">
      <c r="C31" s="66"/>
      <c r="E31" s="7"/>
    </row>
    <row r="32" spans="1:5" s="1" customFormat="1" ht="13.8" x14ac:dyDescent="0.25">
      <c r="C32" s="66"/>
      <c r="E32" s="7"/>
    </row>
    <row r="33" spans="3:5" x14ac:dyDescent="0.25">
      <c r="C33" s="66"/>
      <c r="D33" s="1"/>
      <c r="E33" s="7"/>
    </row>
    <row r="34" spans="3:5" x14ac:dyDescent="0.25">
      <c r="C34" s="66"/>
      <c r="D34" s="1"/>
      <c r="E34" s="7"/>
    </row>
    <row r="35" spans="3:5" x14ac:dyDescent="0.25">
      <c r="C35" s="66"/>
      <c r="D35" s="1"/>
      <c r="E35" s="7"/>
    </row>
    <row r="36" spans="3:5" x14ac:dyDescent="0.25">
      <c r="C36" s="66"/>
      <c r="D36" s="1"/>
      <c r="E36" s="7"/>
    </row>
    <row r="37" spans="3:5" x14ac:dyDescent="0.25">
      <c r="C37" s="66"/>
      <c r="D37" s="1"/>
      <c r="E37" s="7"/>
    </row>
    <row r="38" spans="3:5" x14ac:dyDescent="0.25">
      <c r="C38" s="66"/>
      <c r="D38" s="1"/>
      <c r="E38" s="7"/>
    </row>
    <row r="39" spans="3:5" x14ac:dyDescent="0.25">
      <c r="C39" s="66"/>
      <c r="D39" s="1"/>
      <c r="E39" s="7"/>
    </row>
    <row r="40" spans="3:5" x14ac:dyDescent="0.25">
      <c r="C40" s="66"/>
      <c r="D40" s="1"/>
      <c r="E40" s="7"/>
    </row>
    <row r="41" spans="3:5" x14ac:dyDescent="0.25">
      <c r="C41" s="66"/>
      <c r="D41" s="1"/>
      <c r="E41" s="7"/>
    </row>
    <row r="42" spans="3:5" x14ac:dyDescent="0.25">
      <c r="C42" s="66"/>
      <c r="D42" s="1"/>
      <c r="E42" s="7"/>
    </row>
    <row r="43" spans="3:5" x14ac:dyDescent="0.25">
      <c r="C43" s="66"/>
      <c r="D43" s="1"/>
      <c r="E43" s="7"/>
    </row>
    <row r="44" spans="3:5" x14ac:dyDescent="0.25">
      <c r="C44" s="66"/>
      <c r="D44" s="1"/>
      <c r="E44" s="7"/>
    </row>
    <row r="45" spans="3:5" x14ac:dyDescent="0.25">
      <c r="C45" s="66"/>
      <c r="D45" s="1"/>
      <c r="E45" s="7"/>
    </row>
    <row r="46" spans="3:5" x14ac:dyDescent="0.25">
      <c r="C46" s="66"/>
      <c r="D46" s="1"/>
      <c r="E46" s="7"/>
    </row>
    <row r="47" spans="3:5" x14ac:dyDescent="0.25">
      <c r="C47" s="66"/>
      <c r="D47" s="1"/>
      <c r="E47" s="7"/>
    </row>
    <row r="48" spans="3:5" x14ac:dyDescent="0.25">
      <c r="C48" s="66"/>
      <c r="D48" s="1"/>
      <c r="E48" s="7"/>
    </row>
    <row r="49" spans="3:5" x14ac:dyDescent="0.25">
      <c r="C49" s="66"/>
      <c r="D49" s="1"/>
      <c r="E49" s="7"/>
    </row>
    <row r="50" spans="3:5" x14ac:dyDescent="0.25">
      <c r="C50" s="66"/>
      <c r="D50" s="1"/>
      <c r="E50" s="7"/>
    </row>
    <row r="51" spans="3:5" x14ac:dyDescent="0.25">
      <c r="C51" s="1"/>
      <c r="D51" s="1"/>
      <c r="E51" s="7"/>
    </row>
    <row r="52" spans="3:5" x14ac:dyDescent="0.25">
      <c r="D52" s="1"/>
    </row>
    <row r="53" spans="3:5" x14ac:dyDescent="0.25">
      <c r="C53" s="56"/>
      <c r="D53" s="1"/>
    </row>
  </sheetData>
  <phoneticPr fontId="5" type="noConversion"/>
  <conditionalFormatting sqref="E2">
    <cfRule type="expression" dxfId="8" priority="1" stopIfTrue="1">
      <formula>#REF!&gt;0</formula>
    </cfRule>
  </conditionalFormatting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3">
    <pageSetUpPr fitToPage="1"/>
  </sheetPr>
  <dimension ref="A1:N27"/>
  <sheetViews>
    <sheetView showGridLines="0" topLeftCell="A3" zoomScale="70" zoomScaleNormal="70" workbookViewId="0">
      <selection activeCell="B4" sqref="B4:K26"/>
    </sheetView>
  </sheetViews>
  <sheetFormatPr defaultColWidth="9.26953125" defaultRowHeight="15" x14ac:dyDescent="0.25"/>
  <cols>
    <col min="1" max="1" width="30.26953125" style="6" customWidth="1"/>
    <col min="2" max="4" width="11.7265625" style="6" customWidth="1"/>
    <col min="5" max="5" width="12.6328125" style="6" customWidth="1"/>
    <col min="6" max="7" width="11.7265625" style="6" customWidth="1"/>
    <col min="8" max="8" width="12.7265625" style="6" customWidth="1"/>
    <col min="9" max="11" width="11.7265625" style="6" customWidth="1"/>
    <col min="12" max="16384" width="9.26953125" style="6"/>
  </cols>
  <sheetData>
    <row r="1" spans="1:14" s="1" customFormat="1" ht="21.45" customHeight="1" x14ac:dyDescent="0.25">
      <c r="A1" s="58" t="s">
        <v>236</v>
      </c>
      <c r="B1" s="58"/>
      <c r="C1" s="58"/>
      <c r="D1" s="58"/>
      <c r="E1" s="58"/>
      <c r="F1" s="58"/>
      <c r="G1" s="58"/>
      <c r="H1" s="58"/>
      <c r="I1" s="58"/>
      <c r="J1" s="58"/>
      <c r="K1" s="58"/>
    </row>
    <row r="2" spans="1:14" s="1" customFormat="1" ht="20.55" customHeight="1" thickBot="1" x14ac:dyDescent="0.35">
      <c r="A2" s="23" t="s">
        <v>97</v>
      </c>
      <c r="B2" s="22"/>
      <c r="C2" s="22"/>
      <c r="D2" s="22"/>
      <c r="E2" s="22"/>
      <c r="F2" s="22"/>
      <c r="G2" s="22"/>
      <c r="H2" s="22"/>
      <c r="I2" s="22"/>
      <c r="J2" s="22"/>
      <c r="K2" s="120"/>
      <c r="L2" s="17"/>
    </row>
    <row r="3" spans="1:14" s="3" customFormat="1" ht="46.8" customHeight="1" thickBot="1" x14ac:dyDescent="0.35">
      <c r="A3" s="118" t="s">
        <v>23</v>
      </c>
      <c r="B3" s="123" t="s">
        <v>30</v>
      </c>
      <c r="C3" s="123" t="s">
        <v>31</v>
      </c>
      <c r="D3" s="123" t="s">
        <v>32</v>
      </c>
      <c r="E3" s="123" t="s">
        <v>33</v>
      </c>
      <c r="F3" s="123" t="s">
        <v>34</v>
      </c>
      <c r="G3" s="123" t="s">
        <v>66</v>
      </c>
      <c r="H3" s="123" t="s">
        <v>35</v>
      </c>
      <c r="I3" s="123" t="s">
        <v>36</v>
      </c>
      <c r="J3" s="123" t="s">
        <v>37</v>
      </c>
      <c r="K3" s="123" t="s">
        <v>27</v>
      </c>
    </row>
    <row r="4" spans="1:14" s="1" customFormat="1" ht="20.100000000000001" customHeight="1" x14ac:dyDescent="0.25">
      <c r="A4" s="121" t="s">
        <v>7</v>
      </c>
      <c r="B4" s="91">
        <v>67734803.8794754</v>
      </c>
      <c r="C4" s="91">
        <v>1039133.40552643</v>
      </c>
      <c r="D4" s="91">
        <v>52088968.913167097</v>
      </c>
      <c r="E4" s="91">
        <v>6879161.1931092897</v>
      </c>
      <c r="F4" s="91">
        <v>4115993.40243058</v>
      </c>
      <c r="G4" s="91">
        <v>32130945.353618301</v>
      </c>
      <c r="H4" s="91">
        <v>508247.22658251697</v>
      </c>
      <c r="I4" s="91">
        <v>5241513.8993012104</v>
      </c>
      <c r="J4" s="91">
        <v>6751650.4870289601</v>
      </c>
      <c r="K4" s="91">
        <v>176490417.76023978</v>
      </c>
      <c r="M4" s="65"/>
      <c r="N4" s="65"/>
    </row>
    <row r="5" spans="1:14" s="1" customFormat="1" ht="15.6" customHeight="1" x14ac:dyDescent="0.25">
      <c r="A5" s="96" t="s">
        <v>0</v>
      </c>
      <c r="B5" s="94">
        <v>117675223.495094</v>
      </c>
      <c r="C5" s="94">
        <v>1823657.6218380199</v>
      </c>
      <c r="D5" s="94">
        <v>89201782.315915897</v>
      </c>
      <c r="E5" s="94">
        <v>14107997.0615758</v>
      </c>
      <c r="F5" s="94">
        <v>7009569.7285292204</v>
      </c>
      <c r="G5" s="94">
        <v>60304021.277455501</v>
      </c>
      <c r="H5" s="94">
        <v>493834.39138179203</v>
      </c>
      <c r="I5" s="94">
        <v>8080354.3380698198</v>
      </c>
      <c r="J5" s="94">
        <v>12778054.5063187</v>
      </c>
      <c r="K5" s="94">
        <v>311474494.7361787</v>
      </c>
      <c r="M5" s="65"/>
      <c r="N5" s="65"/>
    </row>
    <row r="6" spans="1:14" s="1" customFormat="1" ht="15.6" customHeight="1" x14ac:dyDescent="0.25">
      <c r="A6" s="122" t="s">
        <v>1</v>
      </c>
      <c r="B6" s="97">
        <v>101337015.12913001</v>
      </c>
      <c r="C6" s="97">
        <v>1543670.38683343</v>
      </c>
      <c r="D6" s="97">
        <v>89659292.359647602</v>
      </c>
      <c r="E6" s="97">
        <v>10130560.951595301</v>
      </c>
      <c r="F6" s="97">
        <v>6812797.9545509899</v>
      </c>
      <c r="G6" s="97">
        <v>50566112.271399602</v>
      </c>
      <c r="H6" s="97">
        <v>174108.736588734</v>
      </c>
      <c r="I6" s="97">
        <v>9237256.9818916302</v>
      </c>
      <c r="J6" s="97">
        <v>14537793.5661602</v>
      </c>
      <c r="K6" s="97">
        <v>283998608.33779746</v>
      </c>
      <c r="M6" s="65"/>
      <c r="N6" s="65"/>
    </row>
    <row r="7" spans="1:14" s="1" customFormat="1" ht="15.6" customHeight="1" x14ac:dyDescent="0.25">
      <c r="A7" s="96" t="s">
        <v>8</v>
      </c>
      <c r="B7" s="94">
        <v>101763912.629297</v>
      </c>
      <c r="C7" s="94">
        <v>1278777.8602208199</v>
      </c>
      <c r="D7" s="94">
        <v>79251740.841774404</v>
      </c>
      <c r="E7" s="94">
        <v>8745049.3927479107</v>
      </c>
      <c r="F7" s="94">
        <v>5755797.9254137203</v>
      </c>
      <c r="G7" s="94">
        <v>42656521.239063397</v>
      </c>
      <c r="H7" s="94">
        <v>168517.71090503599</v>
      </c>
      <c r="I7" s="94">
        <v>8814671.0305694807</v>
      </c>
      <c r="J7" s="94">
        <v>17039839.767033</v>
      </c>
      <c r="K7" s="94">
        <v>265474828.39702481</v>
      </c>
      <c r="M7" s="65"/>
      <c r="N7" s="65"/>
    </row>
    <row r="8" spans="1:14" s="1" customFormat="1" ht="15.6" customHeight="1" x14ac:dyDescent="0.25">
      <c r="A8" s="122" t="s">
        <v>9</v>
      </c>
      <c r="B8" s="97">
        <v>146708182.61598301</v>
      </c>
      <c r="C8" s="97">
        <v>2082027.5080261701</v>
      </c>
      <c r="D8" s="97">
        <v>102383390.511985</v>
      </c>
      <c r="E8" s="97">
        <v>11394017.749329099</v>
      </c>
      <c r="F8" s="97">
        <v>9258526.2534159105</v>
      </c>
      <c r="G8" s="97">
        <v>67833517.281533495</v>
      </c>
      <c r="H8" s="97">
        <v>225093.538663015</v>
      </c>
      <c r="I8" s="97">
        <v>9915004.5625839494</v>
      </c>
      <c r="J8" s="97">
        <v>12470394.943525599</v>
      </c>
      <c r="K8" s="97">
        <v>362270154.96504521</v>
      </c>
      <c r="M8" s="65"/>
      <c r="N8" s="65"/>
    </row>
    <row r="9" spans="1:14" s="1" customFormat="1" ht="15.6" customHeight="1" x14ac:dyDescent="0.25">
      <c r="A9" s="96" t="s">
        <v>10</v>
      </c>
      <c r="B9" s="94">
        <v>123867544.631641</v>
      </c>
      <c r="C9" s="94">
        <v>1884459.41535164</v>
      </c>
      <c r="D9" s="94">
        <v>100527416.50126401</v>
      </c>
      <c r="E9" s="94">
        <v>8666202.6364607699</v>
      </c>
      <c r="F9" s="94">
        <v>8070802.0496848002</v>
      </c>
      <c r="G9" s="94">
        <v>54342871.517097503</v>
      </c>
      <c r="H9" s="94">
        <v>321698.495176122</v>
      </c>
      <c r="I9" s="94">
        <v>9863927.8224602696</v>
      </c>
      <c r="J9" s="94">
        <v>11538385.102784101</v>
      </c>
      <c r="K9" s="94">
        <v>319083308.17192024</v>
      </c>
      <c r="M9" s="65"/>
      <c r="N9" s="65"/>
    </row>
    <row r="10" spans="1:14" s="1" customFormat="1" ht="15.6" customHeight="1" x14ac:dyDescent="0.25">
      <c r="A10" s="122" t="s">
        <v>2</v>
      </c>
      <c r="B10" s="97">
        <v>124770416.638598</v>
      </c>
      <c r="C10" s="97">
        <v>1836717.37857245</v>
      </c>
      <c r="D10" s="97">
        <v>96595451.577231497</v>
      </c>
      <c r="E10" s="97">
        <v>16553327.732725101</v>
      </c>
      <c r="F10" s="97">
        <v>8044570.7677896796</v>
      </c>
      <c r="G10" s="97">
        <v>64452391.426899999</v>
      </c>
      <c r="H10" s="97">
        <v>47934.263739119699</v>
      </c>
      <c r="I10" s="97">
        <v>8930293.4934559409</v>
      </c>
      <c r="J10" s="97">
        <v>14549575.678220401</v>
      </c>
      <c r="K10" s="97">
        <v>335780678.95723218</v>
      </c>
      <c r="M10" s="65"/>
      <c r="N10" s="65"/>
    </row>
    <row r="11" spans="1:14" s="1" customFormat="1" ht="15.6" customHeight="1" x14ac:dyDescent="0.25">
      <c r="A11" s="96" t="s">
        <v>3</v>
      </c>
      <c r="B11" s="94">
        <v>68310717.964101598</v>
      </c>
      <c r="C11" s="94">
        <v>1075697.22233793</v>
      </c>
      <c r="D11" s="94">
        <v>53590860.115187503</v>
      </c>
      <c r="E11" s="94">
        <v>8069889.5848586401</v>
      </c>
      <c r="F11" s="94">
        <v>4302542.46126639</v>
      </c>
      <c r="G11" s="94">
        <v>34769788.089512601</v>
      </c>
      <c r="H11" s="94">
        <v>107276.17481602301</v>
      </c>
      <c r="I11" s="94">
        <v>5159351.5384320403</v>
      </c>
      <c r="J11" s="94">
        <v>10965622.744777201</v>
      </c>
      <c r="K11" s="94">
        <v>186351745.89528993</v>
      </c>
      <c r="M11" s="65"/>
      <c r="N11" s="65"/>
    </row>
    <row r="12" spans="1:14" s="1" customFormat="1" ht="15.6" customHeight="1" x14ac:dyDescent="0.25">
      <c r="A12" s="122" t="s">
        <v>11</v>
      </c>
      <c r="B12" s="97">
        <v>116712587.839072</v>
      </c>
      <c r="C12" s="97">
        <v>1835047.4403627899</v>
      </c>
      <c r="D12" s="97">
        <v>92893207.828839898</v>
      </c>
      <c r="E12" s="97">
        <v>11923165.226933699</v>
      </c>
      <c r="F12" s="97">
        <v>7472340.4312291304</v>
      </c>
      <c r="G12" s="97">
        <v>56481196.222944498</v>
      </c>
      <c r="H12" s="97">
        <v>365928.64131396799</v>
      </c>
      <c r="I12" s="97">
        <v>7968838.4617589302</v>
      </c>
      <c r="J12" s="97">
        <v>12689072.873440299</v>
      </c>
      <c r="K12" s="97">
        <v>308341384.96589524</v>
      </c>
      <c r="M12" s="65"/>
      <c r="N12" s="65"/>
    </row>
    <row r="13" spans="1:14" s="1" customFormat="1" ht="15.6" customHeight="1" x14ac:dyDescent="0.25">
      <c r="A13" s="96" t="s">
        <v>12</v>
      </c>
      <c r="B13" s="94">
        <v>183010444.82429299</v>
      </c>
      <c r="C13" s="94">
        <v>2627909.6976132998</v>
      </c>
      <c r="D13" s="94">
        <v>143282347.05741799</v>
      </c>
      <c r="E13" s="94">
        <v>16753456.852588899</v>
      </c>
      <c r="F13" s="94">
        <v>11362713.624456299</v>
      </c>
      <c r="G13" s="94">
        <v>82051802.084401295</v>
      </c>
      <c r="H13" s="94">
        <v>1194545.5422912601</v>
      </c>
      <c r="I13" s="94">
        <v>14174191.657940101</v>
      </c>
      <c r="J13" s="94">
        <v>17097307.018670801</v>
      </c>
      <c r="K13" s="94">
        <v>471554718.3596729</v>
      </c>
      <c r="M13" s="65"/>
      <c r="N13" s="65"/>
    </row>
    <row r="14" spans="1:14" s="1" customFormat="1" ht="15.6" customHeight="1" x14ac:dyDescent="0.25">
      <c r="A14" s="122" t="s">
        <v>13</v>
      </c>
      <c r="B14" s="97">
        <v>221084073.34712899</v>
      </c>
      <c r="C14" s="97">
        <v>3065686.1923193801</v>
      </c>
      <c r="D14" s="97">
        <v>185746210.44497699</v>
      </c>
      <c r="E14" s="97">
        <v>14435902.006992901</v>
      </c>
      <c r="F14" s="97">
        <v>14496942.468080901</v>
      </c>
      <c r="G14" s="97">
        <v>103876507.742153</v>
      </c>
      <c r="H14" s="97">
        <v>969377.35678249097</v>
      </c>
      <c r="I14" s="97">
        <v>18976939.656156201</v>
      </c>
      <c r="J14" s="97">
        <v>21286295.742526501</v>
      </c>
      <c r="K14" s="97">
        <v>583937934.95711732</v>
      </c>
      <c r="M14" s="65"/>
      <c r="N14" s="65"/>
    </row>
    <row r="15" spans="1:14" s="1" customFormat="1" ht="15.6" customHeight="1" x14ac:dyDescent="0.25">
      <c r="A15" s="96" t="s">
        <v>14</v>
      </c>
      <c r="B15" s="94">
        <v>136684535.976394</v>
      </c>
      <c r="C15" s="94">
        <v>1985992.2506657201</v>
      </c>
      <c r="D15" s="94">
        <v>117144434.211334</v>
      </c>
      <c r="E15" s="94">
        <v>9388733.4620056897</v>
      </c>
      <c r="F15" s="94">
        <v>8541276.7938655</v>
      </c>
      <c r="G15" s="94">
        <v>59169942.150940597</v>
      </c>
      <c r="H15" s="94">
        <v>2358764.33330297</v>
      </c>
      <c r="I15" s="94">
        <v>15379341.726420499</v>
      </c>
      <c r="J15" s="94">
        <v>12933076.3465776</v>
      </c>
      <c r="K15" s="94">
        <v>363586097.25150657</v>
      </c>
      <c r="M15" s="65"/>
      <c r="N15" s="65"/>
    </row>
    <row r="16" spans="1:14" s="1" customFormat="1" ht="15.6" customHeight="1" x14ac:dyDescent="0.25">
      <c r="A16" s="122" t="s">
        <v>15</v>
      </c>
      <c r="B16" s="97">
        <v>136473845.09057999</v>
      </c>
      <c r="C16" s="97">
        <v>1857366.68910174</v>
      </c>
      <c r="D16" s="97">
        <v>105271891.610062</v>
      </c>
      <c r="E16" s="97">
        <v>9722715.8220716994</v>
      </c>
      <c r="F16" s="97">
        <v>8761129.6173161305</v>
      </c>
      <c r="G16" s="97">
        <v>58636721.616979703</v>
      </c>
      <c r="H16" s="97">
        <v>757871.50667167199</v>
      </c>
      <c r="I16" s="97">
        <v>12511655.510129301</v>
      </c>
      <c r="J16" s="97">
        <v>13147491.533419801</v>
      </c>
      <c r="K16" s="97">
        <v>347140688.99633199</v>
      </c>
      <c r="M16" s="65"/>
      <c r="N16" s="65"/>
    </row>
    <row r="17" spans="1:14" s="1" customFormat="1" ht="15.6" customHeight="1" x14ac:dyDescent="0.25">
      <c r="A17" s="96" t="s">
        <v>16</v>
      </c>
      <c r="B17" s="94">
        <v>132310411.896293</v>
      </c>
      <c r="C17" s="94">
        <v>1568823.8918476701</v>
      </c>
      <c r="D17" s="94">
        <v>88010169.926430896</v>
      </c>
      <c r="E17" s="94">
        <v>8890596.3343042899</v>
      </c>
      <c r="F17" s="94">
        <v>8003097.9010973703</v>
      </c>
      <c r="G17" s="94">
        <v>53058732.455180697</v>
      </c>
      <c r="H17" s="94">
        <v>167442.525329094</v>
      </c>
      <c r="I17" s="94">
        <v>9284472.7586803194</v>
      </c>
      <c r="J17" s="94">
        <v>9486332.0734773893</v>
      </c>
      <c r="K17" s="94">
        <v>310780079.76264077</v>
      </c>
      <c r="M17" s="65"/>
      <c r="N17" s="65"/>
    </row>
    <row r="18" spans="1:14" s="1" customFormat="1" ht="15.6" customHeight="1" x14ac:dyDescent="0.25">
      <c r="A18" s="122" t="s">
        <v>4</v>
      </c>
      <c r="B18" s="97">
        <v>237276440.508288</v>
      </c>
      <c r="C18" s="97">
        <v>3344082.79028113</v>
      </c>
      <c r="D18" s="97">
        <v>192083586.63891101</v>
      </c>
      <c r="E18" s="97">
        <v>15516279.312729901</v>
      </c>
      <c r="F18" s="97">
        <v>14329581.2043005</v>
      </c>
      <c r="G18" s="97">
        <v>100512662.447396</v>
      </c>
      <c r="H18" s="97">
        <v>4223497.2238374697</v>
      </c>
      <c r="I18" s="97">
        <v>20724705.101580098</v>
      </c>
      <c r="J18" s="97">
        <v>23831382.991399501</v>
      </c>
      <c r="K18" s="97">
        <v>611842218.21872365</v>
      </c>
      <c r="M18" s="65"/>
      <c r="N18" s="65"/>
    </row>
    <row r="19" spans="1:14" s="1" customFormat="1" ht="15.6" customHeight="1" x14ac:dyDescent="0.25">
      <c r="A19" s="96" t="s">
        <v>17</v>
      </c>
      <c r="B19" s="94">
        <v>58545037.158078998</v>
      </c>
      <c r="C19" s="94">
        <v>772460.85384852497</v>
      </c>
      <c r="D19" s="94">
        <v>50548190.722519897</v>
      </c>
      <c r="E19" s="94">
        <v>3277053.41195624</v>
      </c>
      <c r="F19" s="94">
        <v>3530147.2276265002</v>
      </c>
      <c r="G19" s="94">
        <v>24168757.7573223</v>
      </c>
      <c r="H19" s="94">
        <v>2145633.5826209099</v>
      </c>
      <c r="I19" s="94">
        <v>5504121.6230142498</v>
      </c>
      <c r="J19" s="94">
        <v>5186182.9655943401</v>
      </c>
      <c r="K19" s="94">
        <v>153677585.30258197</v>
      </c>
      <c r="M19" s="65"/>
      <c r="N19" s="65"/>
    </row>
    <row r="20" spans="1:14" s="1" customFormat="1" ht="15.6" customHeight="1" x14ac:dyDescent="0.25">
      <c r="A20" s="122" t="s">
        <v>18</v>
      </c>
      <c r="B20" s="97">
        <v>175000720.297142</v>
      </c>
      <c r="C20" s="97">
        <v>2516282.2571209501</v>
      </c>
      <c r="D20" s="97">
        <v>140080993.09497499</v>
      </c>
      <c r="E20" s="97">
        <v>12236216.9964444</v>
      </c>
      <c r="F20" s="97">
        <v>10559326.6511871</v>
      </c>
      <c r="G20" s="97">
        <v>71998707.011460394</v>
      </c>
      <c r="H20" s="97">
        <v>2465636.6804098599</v>
      </c>
      <c r="I20" s="97">
        <v>12939179.6468543</v>
      </c>
      <c r="J20" s="97">
        <v>19472002.509206802</v>
      </c>
      <c r="K20" s="97">
        <v>447269065.14480078</v>
      </c>
      <c r="M20" s="65"/>
      <c r="N20" s="65"/>
    </row>
    <row r="21" spans="1:14" s="1" customFormat="1" ht="15.6" customHeight="1" x14ac:dyDescent="0.25">
      <c r="A21" s="96" t="s">
        <v>5</v>
      </c>
      <c r="B21" s="94">
        <v>61550809.546050899</v>
      </c>
      <c r="C21" s="94">
        <v>959866.91431596503</v>
      </c>
      <c r="D21" s="94">
        <v>59705564.3821849</v>
      </c>
      <c r="E21" s="94">
        <v>4946264.7546421802</v>
      </c>
      <c r="F21" s="94">
        <v>4017616.05747265</v>
      </c>
      <c r="G21" s="94">
        <v>29463254.655303001</v>
      </c>
      <c r="H21" s="94">
        <v>2625414.23467047</v>
      </c>
      <c r="I21" s="94">
        <v>7962282.3503042702</v>
      </c>
      <c r="J21" s="94">
        <v>7129736.4271838497</v>
      </c>
      <c r="K21" s="94">
        <v>178360809.32212818</v>
      </c>
      <c r="M21" s="65"/>
      <c r="N21" s="65"/>
    </row>
    <row r="22" spans="1:14" s="1" customFormat="1" ht="15.6" customHeight="1" x14ac:dyDescent="0.25">
      <c r="A22" s="122" t="s">
        <v>6</v>
      </c>
      <c r="B22" s="97">
        <v>92167015.489676207</v>
      </c>
      <c r="C22" s="97">
        <v>1191599.06242751</v>
      </c>
      <c r="D22" s="97">
        <v>74602105.833002895</v>
      </c>
      <c r="E22" s="97">
        <v>5266060.19796535</v>
      </c>
      <c r="F22" s="97">
        <v>5567132.6453712704</v>
      </c>
      <c r="G22" s="97">
        <v>37377590.738325499</v>
      </c>
      <c r="H22" s="97">
        <v>452037.91106067301</v>
      </c>
      <c r="I22" s="97">
        <v>8561012.2065919507</v>
      </c>
      <c r="J22" s="97">
        <v>8586829.3280837405</v>
      </c>
      <c r="K22" s="97">
        <v>233771383.41250512</v>
      </c>
      <c r="M22" s="65"/>
      <c r="N22" s="65"/>
    </row>
    <row r="23" spans="1:14" s="1" customFormat="1" ht="15.6" customHeight="1" x14ac:dyDescent="0.25">
      <c r="A23" s="96" t="s">
        <v>19</v>
      </c>
      <c r="B23" s="94">
        <v>77712762.770427004</v>
      </c>
      <c r="C23" s="94">
        <v>1262506.5281453501</v>
      </c>
      <c r="D23" s="94">
        <v>58407325.890471801</v>
      </c>
      <c r="E23" s="94">
        <v>7317532.6549013304</v>
      </c>
      <c r="F23" s="94">
        <v>5628643.2860578001</v>
      </c>
      <c r="G23" s="94">
        <v>38130227.7440916</v>
      </c>
      <c r="H23" s="94">
        <v>431.30011846119999</v>
      </c>
      <c r="I23" s="94">
        <v>5992441.3362501804</v>
      </c>
      <c r="J23" s="94">
        <v>7492051.4815378701</v>
      </c>
      <c r="K23" s="94">
        <v>201943922.99200138</v>
      </c>
      <c r="M23" s="65"/>
      <c r="N23" s="65"/>
    </row>
    <row r="24" spans="1:14" s="1" customFormat="1" ht="15.6" customHeight="1" x14ac:dyDescent="0.25">
      <c r="A24" s="122" t="s">
        <v>20</v>
      </c>
      <c r="B24" s="97">
        <v>162646017.515138</v>
      </c>
      <c r="C24" s="97">
        <v>1903384.39923111</v>
      </c>
      <c r="D24" s="97">
        <v>122494791.003668</v>
      </c>
      <c r="E24" s="97">
        <v>9047753.3800000008</v>
      </c>
      <c r="F24" s="97">
        <v>9682590.1897838991</v>
      </c>
      <c r="G24" s="97">
        <v>66740570.935024798</v>
      </c>
      <c r="H24" s="97">
        <v>715569.51655496506</v>
      </c>
      <c r="I24" s="97">
        <v>10453788.899494501</v>
      </c>
      <c r="J24" s="97">
        <v>18321552.2632531</v>
      </c>
      <c r="K24" s="97">
        <v>402006018.10214835</v>
      </c>
      <c r="M24" s="65"/>
      <c r="N24" s="65"/>
    </row>
    <row r="25" spans="1:14" s="1" customFormat="1" ht="15.6" customHeight="1" thickBot="1" x14ac:dyDescent="0.3">
      <c r="A25" s="102" t="s">
        <v>21</v>
      </c>
      <c r="B25" s="100">
        <v>331584317.75810999</v>
      </c>
      <c r="C25" s="100">
        <v>4557816.2340118801</v>
      </c>
      <c r="D25" s="100">
        <v>267668856.21902499</v>
      </c>
      <c r="E25" s="100">
        <v>19669372.284060899</v>
      </c>
      <c r="F25" s="100">
        <v>22307439.3590733</v>
      </c>
      <c r="G25" s="100">
        <v>157376590.98189399</v>
      </c>
      <c r="H25" s="100">
        <v>1511139.10718334</v>
      </c>
      <c r="I25" s="100">
        <v>28324655.398060299</v>
      </c>
      <c r="J25" s="100">
        <v>28218850.6497803</v>
      </c>
      <c r="K25" s="100">
        <v>861219037.99119902</v>
      </c>
      <c r="M25" s="65"/>
      <c r="N25" s="65"/>
    </row>
    <row r="26" spans="1:14" s="1" customFormat="1" ht="20.100000000000001" customHeight="1" thickBot="1" x14ac:dyDescent="0.35">
      <c r="A26" s="118" t="s">
        <v>22</v>
      </c>
      <c r="B26" s="103">
        <v>2974926836.9999919</v>
      </c>
      <c r="C26" s="103">
        <v>42012965.999999918</v>
      </c>
      <c r="D26" s="103">
        <v>2361238577.9999933</v>
      </c>
      <c r="E26" s="103">
        <v>232937308.99999943</v>
      </c>
      <c r="F26" s="103">
        <v>187630577.99999964</v>
      </c>
      <c r="G26" s="103">
        <v>1346099432.9999979</v>
      </c>
      <c r="H26" s="103">
        <v>21999999.999999963</v>
      </c>
      <c r="I26" s="103">
        <v>243999999.99999955</v>
      </c>
      <c r="J26" s="103">
        <v>305509481.00000006</v>
      </c>
      <c r="K26" s="103">
        <v>7716355181.9999828</v>
      </c>
      <c r="M26" s="65"/>
      <c r="N26" s="65"/>
    </row>
    <row r="27" spans="1:14" s="1" customFormat="1" x14ac:dyDescent="0.25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</row>
  </sheetData>
  <phoneticPr fontId="5" type="noConversion"/>
  <conditionalFormatting sqref="K2">
    <cfRule type="expression" dxfId="7" priority="1" stopIfTrue="1">
      <formula>#REF!&gt;0</formula>
    </cfRule>
  </conditionalFormatting>
  <pageMargins left="0.35" right="0.41" top="0.98425196850393704" bottom="0.98425196850393704" header="0.51181102362204722" footer="0.51181102362204722"/>
  <pageSetup paperSize="9" scale="56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4">
    <pageSetUpPr fitToPage="1"/>
  </sheetPr>
  <dimension ref="A1:R27"/>
  <sheetViews>
    <sheetView showGridLines="0" topLeftCell="A3" zoomScale="70" zoomScaleNormal="70" workbookViewId="0">
      <selection activeCell="A4" sqref="A4:A25"/>
    </sheetView>
  </sheetViews>
  <sheetFormatPr defaultColWidth="9.26953125" defaultRowHeight="15" x14ac:dyDescent="0.25"/>
  <cols>
    <col min="1" max="1" width="29" style="6" customWidth="1"/>
    <col min="2" max="4" width="11.7265625" style="6" customWidth="1"/>
    <col min="5" max="5" width="12.90625" style="6" customWidth="1"/>
    <col min="6" max="7" width="11.7265625" style="6" customWidth="1"/>
    <col min="8" max="8" width="13" style="6" customWidth="1"/>
    <col min="9" max="11" width="11.7265625" style="6" customWidth="1"/>
    <col min="12" max="12" width="9.26953125" style="6"/>
    <col min="13" max="13" width="11.7265625" style="6" bestFit="1" customWidth="1"/>
    <col min="14" max="17" width="9.26953125" style="6"/>
    <col min="18" max="18" width="12.453125" style="6" bestFit="1" customWidth="1"/>
    <col min="19" max="16384" width="9.26953125" style="6"/>
  </cols>
  <sheetData>
    <row r="1" spans="1:18" s="1" customFormat="1" ht="21.45" customHeight="1" x14ac:dyDescent="0.35">
      <c r="A1" s="64" t="s">
        <v>237</v>
      </c>
    </row>
    <row r="2" spans="1:18" s="1" customFormat="1" ht="20.55" customHeight="1" thickBot="1" x14ac:dyDescent="0.35">
      <c r="A2" s="23" t="s">
        <v>97</v>
      </c>
      <c r="B2" s="22"/>
      <c r="C2" s="22"/>
      <c r="D2" s="22"/>
      <c r="E2" s="22"/>
      <c r="F2" s="22"/>
      <c r="G2" s="22"/>
      <c r="H2" s="22"/>
      <c r="I2" s="22"/>
      <c r="J2" s="22"/>
      <c r="K2" s="120"/>
    </row>
    <row r="3" spans="1:18" s="3" customFormat="1" ht="44.55" customHeight="1" thickBot="1" x14ac:dyDescent="0.35">
      <c r="A3" s="123" t="s">
        <v>23</v>
      </c>
      <c r="B3" s="129" t="s">
        <v>30</v>
      </c>
      <c r="C3" s="129" t="s">
        <v>31</v>
      </c>
      <c r="D3" s="129" t="s">
        <v>32</v>
      </c>
      <c r="E3" s="129" t="s">
        <v>33</v>
      </c>
      <c r="F3" s="129" t="s">
        <v>34</v>
      </c>
      <c r="G3" s="129" t="s">
        <v>66</v>
      </c>
      <c r="H3" s="129" t="s">
        <v>35</v>
      </c>
      <c r="I3" s="129" t="s">
        <v>36</v>
      </c>
      <c r="J3" s="129" t="s">
        <v>37</v>
      </c>
      <c r="K3" s="129" t="s">
        <v>27</v>
      </c>
    </row>
    <row r="4" spans="1:18" s="1" customFormat="1" ht="20.100000000000001" customHeight="1" x14ac:dyDescent="0.25">
      <c r="A4" s="121" t="s">
        <v>7</v>
      </c>
      <c r="B4" s="91">
        <v>74889988.050271705</v>
      </c>
      <c r="C4" s="91">
        <v>1049825.7353314699</v>
      </c>
      <c r="D4" s="91">
        <v>58509363.4598554</v>
      </c>
      <c r="E4" s="91">
        <v>6776288.7688409304</v>
      </c>
      <c r="F4" s="91">
        <v>4616711.7108393796</v>
      </c>
      <c r="G4" s="91">
        <v>32567437.091940701</v>
      </c>
      <c r="H4" s="91">
        <v>508247.22658251697</v>
      </c>
      <c r="I4" s="91">
        <v>4857788.3681080099</v>
      </c>
      <c r="J4" s="91">
        <v>6104355.4870289601</v>
      </c>
      <c r="K4" s="91">
        <v>189880005.89879909</v>
      </c>
      <c r="L4" s="67"/>
      <c r="M4" s="67"/>
      <c r="N4" s="67"/>
      <c r="O4" s="67"/>
      <c r="P4" s="67"/>
      <c r="Q4" s="67"/>
      <c r="R4" s="67"/>
    </row>
    <row r="5" spans="1:18" s="1" customFormat="1" ht="15.6" customHeight="1" x14ac:dyDescent="0.25">
      <c r="A5" s="96" t="s">
        <v>0</v>
      </c>
      <c r="B5" s="94">
        <v>129555356.445399</v>
      </c>
      <c r="C5" s="94">
        <v>1844021.7833418199</v>
      </c>
      <c r="D5" s="94">
        <v>99989451.599481106</v>
      </c>
      <c r="E5" s="94">
        <v>14066243.5034377</v>
      </c>
      <c r="F5" s="94">
        <v>7940243.1010645302</v>
      </c>
      <c r="G5" s="94">
        <v>61305534.930354401</v>
      </c>
      <c r="H5" s="94">
        <v>493834.39138179203</v>
      </c>
      <c r="I5" s="94">
        <v>7695917.1637337403</v>
      </c>
      <c r="J5" s="94">
        <v>11943655.5063187</v>
      </c>
      <c r="K5" s="94">
        <v>334834258.42451274</v>
      </c>
      <c r="L5" s="67"/>
      <c r="M5" s="67"/>
      <c r="N5" s="67"/>
      <c r="O5" s="67"/>
      <c r="P5" s="67"/>
      <c r="Q5" s="67"/>
      <c r="R5" s="67"/>
    </row>
    <row r="6" spans="1:18" s="1" customFormat="1" ht="15.6" customHeight="1" x14ac:dyDescent="0.25">
      <c r="A6" s="122" t="s">
        <v>1</v>
      </c>
      <c r="B6" s="97">
        <v>111984554.029746</v>
      </c>
      <c r="C6" s="97">
        <v>1553128.7734268501</v>
      </c>
      <c r="D6" s="97">
        <v>100067401.06867699</v>
      </c>
      <c r="E6" s="97">
        <v>10087754.583952099</v>
      </c>
      <c r="F6" s="97">
        <v>7622894.55827069</v>
      </c>
      <c r="G6" s="97">
        <v>52161800.770778097</v>
      </c>
      <c r="H6" s="97">
        <v>174108.736588734</v>
      </c>
      <c r="I6" s="97">
        <v>9441502.8154625297</v>
      </c>
      <c r="J6" s="97">
        <v>14712062.5661602</v>
      </c>
      <c r="K6" s="97">
        <v>307805207.90306216</v>
      </c>
      <c r="L6" s="67"/>
      <c r="M6" s="67"/>
      <c r="N6" s="67"/>
      <c r="O6" s="67"/>
      <c r="P6" s="67"/>
      <c r="Q6" s="67"/>
      <c r="R6" s="67"/>
    </row>
    <row r="7" spans="1:18" s="1" customFormat="1" ht="15.6" customHeight="1" x14ac:dyDescent="0.25">
      <c r="A7" s="96" t="s">
        <v>8</v>
      </c>
      <c r="B7" s="94">
        <v>113252822.560624</v>
      </c>
      <c r="C7" s="94">
        <v>1278091.62312105</v>
      </c>
      <c r="D7" s="94">
        <v>88728446.7147156</v>
      </c>
      <c r="E7" s="94">
        <v>8617659.1896259598</v>
      </c>
      <c r="F7" s="94">
        <v>6473297.2965942398</v>
      </c>
      <c r="G7" s="94">
        <v>43969232.9944686</v>
      </c>
      <c r="H7" s="94">
        <v>168517.71090503599</v>
      </c>
      <c r="I7" s="94">
        <v>8733864.8109741006</v>
      </c>
      <c r="J7" s="94">
        <v>15684764.767033</v>
      </c>
      <c r="K7" s="94">
        <v>286906697.66806155</v>
      </c>
      <c r="L7" s="67"/>
      <c r="M7" s="67"/>
      <c r="N7" s="67"/>
      <c r="O7" s="67"/>
      <c r="P7" s="67"/>
      <c r="Q7" s="67"/>
      <c r="R7" s="67"/>
    </row>
    <row r="8" spans="1:18" s="1" customFormat="1" ht="15.6" customHeight="1" x14ac:dyDescent="0.25">
      <c r="A8" s="122" t="s">
        <v>9</v>
      </c>
      <c r="B8" s="97">
        <v>160598813.14837</v>
      </c>
      <c r="C8" s="97">
        <v>2091257.1995994099</v>
      </c>
      <c r="D8" s="97">
        <v>114564784.349604</v>
      </c>
      <c r="E8" s="97">
        <v>11417330.593999499</v>
      </c>
      <c r="F8" s="97">
        <v>10381421.614485299</v>
      </c>
      <c r="G8" s="97">
        <v>69062433.577342093</v>
      </c>
      <c r="H8" s="97">
        <v>225093.538663015</v>
      </c>
      <c r="I8" s="97">
        <v>9907371.9268048797</v>
      </c>
      <c r="J8" s="97">
        <v>11265351.943525599</v>
      </c>
      <c r="K8" s="97">
        <v>389513857.89239389</v>
      </c>
      <c r="L8" s="67"/>
      <c r="M8" s="67"/>
      <c r="N8" s="67"/>
      <c r="O8" s="67"/>
      <c r="P8" s="67"/>
      <c r="Q8" s="67"/>
      <c r="R8" s="67"/>
    </row>
    <row r="9" spans="1:18" s="1" customFormat="1" ht="15.6" customHeight="1" x14ac:dyDescent="0.25">
      <c r="A9" s="96" t="s">
        <v>10</v>
      </c>
      <c r="B9" s="94">
        <v>137518171.72693399</v>
      </c>
      <c r="C9" s="94">
        <v>1901079.5854318601</v>
      </c>
      <c r="D9" s="94">
        <v>112333386.832275</v>
      </c>
      <c r="E9" s="94">
        <v>8628474.5317360107</v>
      </c>
      <c r="F9" s="94">
        <v>9071317.8149986509</v>
      </c>
      <c r="G9" s="94">
        <v>55027580.974358797</v>
      </c>
      <c r="H9" s="94">
        <v>321698.495176122</v>
      </c>
      <c r="I9" s="94">
        <v>9961736.2129147295</v>
      </c>
      <c r="J9" s="94">
        <v>10485084.102784101</v>
      </c>
      <c r="K9" s="94">
        <v>345248530.27660924</v>
      </c>
      <c r="L9" s="67"/>
      <c r="M9" s="67"/>
      <c r="N9" s="67"/>
      <c r="O9" s="67"/>
      <c r="P9" s="67"/>
      <c r="Q9" s="67"/>
      <c r="R9" s="67"/>
    </row>
    <row r="10" spans="1:18" s="1" customFormat="1" ht="15.6" customHeight="1" x14ac:dyDescent="0.25">
      <c r="A10" s="122" t="s">
        <v>2</v>
      </c>
      <c r="B10" s="97">
        <v>137683942.66753301</v>
      </c>
      <c r="C10" s="97">
        <v>1847400.20838383</v>
      </c>
      <c r="D10" s="97">
        <v>108253837.36346801</v>
      </c>
      <c r="E10" s="97">
        <v>15984700.9163146</v>
      </c>
      <c r="F10" s="97">
        <v>8957384.1580224894</v>
      </c>
      <c r="G10" s="97">
        <v>65817516.320106201</v>
      </c>
      <c r="H10" s="97">
        <v>47934.263739119699</v>
      </c>
      <c r="I10" s="97">
        <v>8947745.84525018</v>
      </c>
      <c r="J10" s="97">
        <v>13177419.678220401</v>
      </c>
      <c r="K10" s="97">
        <v>360717881.42103779</v>
      </c>
      <c r="L10" s="67"/>
      <c r="M10" s="67"/>
      <c r="N10" s="67"/>
      <c r="O10" s="67"/>
      <c r="P10" s="67"/>
      <c r="Q10" s="67"/>
      <c r="R10" s="67"/>
    </row>
    <row r="11" spans="1:18" s="1" customFormat="1" ht="15.6" customHeight="1" x14ac:dyDescent="0.25">
      <c r="A11" s="96" t="s">
        <v>3</v>
      </c>
      <c r="B11" s="94">
        <v>75449311.305948794</v>
      </c>
      <c r="C11" s="94">
        <v>1121056.6386454301</v>
      </c>
      <c r="D11" s="94">
        <v>60230087.478090398</v>
      </c>
      <c r="E11" s="94">
        <v>7788945.0664006397</v>
      </c>
      <c r="F11" s="94">
        <v>4867165.8725782102</v>
      </c>
      <c r="G11" s="94">
        <v>35400253.749178499</v>
      </c>
      <c r="H11" s="94">
        <v>107276.17481602301</v>
      </c>
      <c r="I11" s="94">
        <v>5217510.8926042803</v>
      </c>
      <c r="J11" s="94">
        <v>10134246.744777201</v>
      </c>
      <c r="K11" s="94">
        <v>200315853.92303947</v>
      </c>
      <c r="L11" s="67"/>
      <c r="M11" s="67"/>
      <c r="N11" s="67"/>
      <c r="O11" s="67"/>
      <c r="P11" s="67"/>
      <c r="Q11" s="67"/>
      <c r="R11" s="67"/>
    </row>
    <row r="12" spans="1:18" s="1" customFormat="1" ht="15.6" customHeight="1" x14ac:dyDescent="0.25">
      <c r="A12" s="122" t="s">
        <v>11</v>
      </c>
      <c r="B12" s="97">
        <v>128848245.56688599</v>
      </c>
      <c r="C12" s="97">
        <v>1863075.4538124001</v>
      </c>
      <c r="D12" s="97">
        <v>103889494.67523199</v>
      </c>
      <c r="E12" s="97">
        <v>11755190.6286049</v>
      </c>
      <c r="F12" s="97">
        <v>8328883.46430544</v>
      </c>
      <c r="G12" s="97">
        <v>57666619.324619196</v>
      </c>
      <c r="H12" s="97">
        <v>365928.64131396799</v>
      </c>
      <c r="I12" s="97">
        <v>7935165.2979924297</v>
      </c>
      <c r="J12" s="97">
        <v>11566557.873440299</v>
      </c>
      <c r="K12" s="97">
        <v>332219160.92620659</v>
      </c>
      <c r="L12" s="67"/>
      <c r="M12" s="67"/>
      <c r="N12" s="67"/>
      <c r="O12" s="67"/>
      <c r="P12" s="67"/>
      <c r="Q12" s="67"/>
      <c r="R12" s="67"/>
    </row>
    <row r="13" spans="1:18" s="1" customFormat="1" ht="15.6" customHeight="1" x14ac:dyDescent="0.25">
      <c r="A13" s="96" t="s">
        <v>12</v>
      </c>
      <c r="B13" s="94">
        <v>201878415.69052401</v>
      </c>
      <c r="C13" s="94">
        <v>2652779.30805245</v>
      </c>
      <c r="D13" s="94">
        <v>160281317.95103699</v>
      </c>
      <c r="E13" s="94">
        <v>16402856.2194943</v>
      </c>
      <c r="F13" s="94">
        <v>12664825.332748599</v>
      </c>
      <c r="G13" s="94">
        <v>83726045.111182094</v>
      </c>
      <c r="H13" s="94">
        <v>1194545.5422912601</v>
      </c>
      <c r="I13" s="94">
        <v>14611959.5421691</v>
      </c>
      <c r="J13" s="94">
        <v>15455480.018670799</v>
      </c>
      <c r="K13" s="94">
        <v>508868224.7161696</v>
      </c>
      <c r="L13" s="67"/>
      <c r="M13" s="67"/>
      <c r="N13" s="67"/>
      <c r="O13" s="67"/>
      <c r="P13" s="67"/>
      <c r="Q13" s="67"/>
      <c r="R13" s="67"/>
    </row>
    <row r="14" spans="1:18" s="1" customFormat="1" ht="15.6" customHeight="1" x14ac:dyDescent="0.25">
      <c r="A14" s="122" t="s">
        <v>13</v>
      </c>
      <c r="B14" s="97">
        <v>246381625.45800501</v>
      </c>
      <c r="C14" s="97">
        <v>3093340.2758160098</v>
      </c>
      <c r="D14" s="97">
        <v>208951593.90770799</v>
      </c>
      <c r="E14" s="97">
        <v>14714266.258030901</v>
      </c>
      <c r="F14" s="97">
        <v>16439893.795095</v>
      </c>
      <c r="G14" s="97">
        <v>103847102.900859</v>
      </c>
      <c r="H14" s="97">
        <v>969377.35678249097</v>
      </c>
      <c r="I14" s="97">
        <v>19458309.0303021</v>
      </c>
      <c r="J14" s="97">
        <v>19320859.742526501</v>
      </c>
      <c r="K14" s="97">
        <v>633176368.72512496</v>
      </c>
      <c r="L14" s="67"/>
      <c r="M14" s="67"/>
      <c r="N14" s="67"/>
      <c r="O14" s="67"/>
      <c r="P14" s="67"/>
      <c r="Q14" s="67"/>
      <c r="R14" s="67"/>
    </row>
    <row r="15" spans="1:18" s="1" customFormat="1" ht="15.6" customHeight="1" x14ac:dyDescent="0.25">
      <c r="A15" s="96" t="s">
        <v>14</v>
      </c>
      <c r="B15" s="94">
        <v>150231975.487535</v>
      </c>
      <c r="C15" s="94">
        <v>2024221.69646138</v>
      </c>
      <c r="D15" s="94">
        <v>130873197.206099</v>
      </c>
      <c r="E15" s="94">
        <v>9507329.8564147595</v>
      </c>
      <c r="F15" s="94">
        <v>9520989.3067718297</v>
      </c>
      <c r="G15" s="94">
        <v>60808385.4342416</v>
      </c>
      <c r="H15" s="94">
        <v>2358764.33330297</v>
      </c>
      <c r="I15" s="94">
        <v>15285649.0712616</v>
      </c>
      <c r="J15" s="94">
        <v>11699425.3465776</v>
      </c>
      <c r="K15" s="94">
        <v>392309937.73866564</v>
      </c>
      <c r="L15" s="67"/>
      <c r="M15" s="67"/>
      <c r="N15" s="67"/>
      <c r="O15" s="67"/>
      <c r="P15" s="67"/>
      <c r="Q15" s="67"/>
      <c r="R15" s="67"/>
    </row>
    <row r="16" spans="1:18" s="1" customFormat="1" ht="15.6" customHeight="1" x14ac:dyDescent="0.25">
      <c r="A16" s="122" t="s">
        <v>15</v>
      </c>
      <c r="B16" s="97">
        <v>149511946.78110701</v>
      </c>
      <c r="C16" s="97">
        <v>1869143.26005956</v>
      </c>
      <c r="D16" s="97">
        <v>117855677.936408</v>
      </c>
      <c r="E16" s="97">
        <v>9762130.8871258292</v>
      </c>
      <c r="F16" s="97">
        <v>9777173.4652942494</v>
      </c>
      <c r="G16" s="97">
        <v>60195391.377392203</v>
      </c>
      <c r="H16" s="97">
        <v>757871.50667167199</v>
      </c>
      <c r="I16" s="97">
        <v>12540305.793083699</v>
      </c>
      <c r="J16" s="97">
        <v>11947182.533419801</v>
      </c>
      <c r="K16" s="97">
        <v>374216823.54056203</v>
      </c>
      <c r="L16" s="67"/>
      <c r="M16" s="67"/>
      <c r="N16" s="67"/>
      <c r="O16" s="67"/>
      <c r="P16" s="67"/>
      <c r="Q16" s="67"/>
      <c r="R16" s="67"/>
    </row>
    <row r="17" spans="1:18" s="1" customFormat="1" ht="15.6" customHeight="1" x14ac:dyDescent="0.25">
      <c r="A17" s="96" t="s">
        <v>16</v>
      </c>
      <c r="B17" s="94">
        <v>145544179.762586</v>
      </c>
      <c r="C17" s="94">
        <v>1581591.19910131</v>
      </c>
      <c r="D17" s="94">
        <v>98424537.404294506</v>
      </c>
      <c r="E17" s="94">
        <v>8944926.4177584294</v>
      </c>
      <c r="F17" s="94">
        <v>8976972.7516780403</v>
      </c>
      <c r="G17" s="94">
        <v>54084773.606692597</v>
      </c>
      <c r="H17" s="94">
        <v>167442.525329094</v>
      </c>
      <c r="I17" s="94">
        <v>9292903.7165266201</v>
      </c>
      <c r="J17" s="94">
        <v>8548217.0734773893</v>
      </c>
      <c r="K17" s="94">
        <v>335565544.45744401</v>
      </c>
      <c r="L17" s="67"/>
      <c r="M17" s="67"/>
      <c r="N17" s="67"/>
      <c r="O17" s="67"/>
      <c r="P17" s="67"/>
      <c r="Q17" s="67"/>
      <c r="R17" s="67"/>
    </row>
    <row r="18" spans="1:18" s="1" customFormat="1" ht="15.6" customHeight="1" x14ac:dyDescent="0.25">
      <c r="A18" s="122" t="s">
        <v>4</v>
      </c>
      <c r="B18" s="97">
        <v>261614098.47755101</v>
      </c>
      <c r="C18" s="97">
        <v>3367421.6227725898</v>
      </c>
      <c r="D18" s="97">
        <v>215266649.65486699</v>
      </c>
      <c r="E18" s="97">
        <v>15814257.1265369</v>
      </c>
      <c r="F18" s="97">
        <v>16069176.3287702</v>
      </c>
      <c r="G18" s="97">
        <v>102325809.67099901</v>
      </c>
      <c r="H18" s="97">
        <v>4223497.2238374697</v>
      </c>
      <c r="I18" s="97">
        <v>20668600.374575701</v>
      </c>
      <c r="J18" s="97">
        <v>21633121.991399501</v>
      </c>
      <c r="K18" s="97">
        <v>660982632.47130954</v>
      </c>
      <c r="L18" s="67"/>
      <c r="M18" s="67"/>
      <c r="N18" s="67"/>
      <c r="O18" s="67"/>
      <c r="P18" s="67"/>
      <c r="Q18" s="67"/>
      <c r="R18" s="67"/>
    </row>
    <row r="19" spans="1:18" s="1" customFormat="1" ht="15.6" customHeight="1" x14ac:dyDescent="0.25">
      <c r="A19" s="96" t="s">
        <v>17</v>
      </c>
      <c r="B19" s="94">
        <v>65056629.164361298</v>
      </c>
      <c r="C19" s="94">
        <v>770256.45904201805</v>
      </c>
      <c r="D19" s="94">
        <v>56339206.089350797</v>
      </c>
      <c r="E19" s="94">
        <v>3349641.4032618199</v>
      </c>
      <c r="F19" s="94">
        <v>3903926.7621078002</v>
      </c>
      <c r="G19" s="94">
        <v>24673511.5934476</v>
      </c>
      <c r="H19" s="94">
        <v>2145633.5826209099</v>
      </c>
      <c r="I19" s="94">
        <v>5479427.3277811296</v>
      </c>
      <c r="J19" s="94">
        <v>4667522.9655943401</v>
      </c>
      <c r="K19" s="94">
        <v>166385755.34756777</v>
      </c>
      <c r="L19" s="67"/>
      <c r="M19" s="67"/>
      <c r="N19" s="67"/>
      <c r="O19" s="67"/>
      <c r="P19" s="67"/>
      <c r="Q19" s="67"/>
      <c r="R19" s="67"/>
    </row>
    <row r="20" spans="1:18" s="1" customFormat="1" ht="15.6" customHeight="1" x14ac:dyDescent="0.25">
      <c r="A20" s="122" t="s">
        <v>18</v>
      </c>
      <c r="B20" s="97">
        <v>192518980.48669001</v>
      </c>
      <c r="C20" s="97">
        <v>2523577.1890778998</v>
      </c>
      <c r="D20" s="97">
        <v>156554629.47266701</v>
      </c>
      <c r="E20" s="97">
        <v>12475949.1794145</v>
      </c>
      <c r="F20" s="97">
        <v>11755621.4245049</v>
      </c>
      <c r="G20" s="97">
        <v>73461501.667426303</v>
      </c>
      <c r="H20" s="97">
        <v>2465636.6804098599</v>
      </c>
      <c r="I20" s="97">
        <v>13399222.3608927</v>
      </c>
      <c r="J20" s="97">
        <v>17852111.509206802</v>
      </c>
      <c r="K20" s="97">
        <v>483007229.97028995</v>
      </c>
      <c r="L20" s="67"/>
      <c r="M20" s="67"/>
      <c r="N20" s="67"/>
      <c r="O20" s="67"/>
      <c r="P20" s="67"/>
      <c r="Q20" s="67"/>
      <c r="R20" s="67"/>
    </row>
    <row r="21" spans="1:18" s="1" customFormat="1" ht="15.6" customHeight="1" x14ac:dyDescent="0.25">
      <c r="A21" s="96" t="s">
        <v>5</v>
      </c>
      <c r="B21" s="94">
        <v>68866225.633243397</v>
      </c>
      <c r="C21" s="94">
        <v>971719.26743023505</v>
      </c>
      <c r="D21" s="94">
        <v>66848002.117851399</v>
      </c>
      <c r="E21" s="94">
        <v>5110298.3548103496</v>
      </c>
      <c r="F21" s="94">
        <v>4487786.7832084596</v>
      </c>
      <c r="G21" s="94">
        <v>29342693.846135501</v>
      </c>
      <c r="H21" s="94">
        <v>2625414.23467047</v>
      </c>
      <c r="I21" s="94">
        <v>7817222.9452054901</v>
      </c>
      <c r="J21" s="94">
        <v>6417194.4271838497</v>
      </c>
      <c r="K21" s="94">
        <v>192486557.60973912</v>
      </c>
      <c r="L21" s="67"/>
      <c r="M21" s="67"/>
      <c r="N21" s="67"/>
      <c r="O21" s="67"/>
      <c r="P21" s="67"/>
      <c r="Q21" s="67"/>
      <c r="R21" s="67"/>
    </row>
    <row r="22" spans="1:18" s="1" customFormat="1" ht="15.6" customHeight="1" x14ac:dyDescent="0.25">
      <c r="A22" s="122" t="s">
        <v>6</v>
      </c>
      <c r="B22" s="97">
        <v>101928696.52203199</v>
      </c>
      <c r="C22" s="97">
        <v>1192409.9338582</v>
      </c>
      <c r="D22" s="97">
        <v>83380339.152607799</v>
      </c>
      <c r="E22" s="97">
        <v>5462578.2312236596</v>
      </c>
      <c r="F22" s="97">
        <v>6224308.9479860896</v>
      </c>
      <c r="G22" s="97">
        <v>38445779.176695198</v>
      </c>
      <c r="H22" s="97">
        <v>452037.91106067301</v>
      </c>
      <c r="I22" s="97">
        <v>8262710.8871353697</v>
      </c>
      <c r="J22" s="97">
        <v>7769796.3280837396</v>
      </c>
      <c r="K22" s="97">
        <v>253118657.09068272</v>
      </c>
      <c r="L22" s="67"/>
      <c r="M22" s="67"/>
      <c r="N22" s="67"/>
      <c r="O22" s="67"/>
      <c r="P22" s="67"/>
      <c r="Q22" s="67"/>
      <c r="R22" s="67"/>
    </row>
    <row r="23" spans="1:18" s="1" customFormat="1" ht="15.6" customHeight="1" x14ac:dyDescent="0.25">
      <c r="A23" s="96" t="s">
        <v>19</v>
      </c>
      <c r="B23" s="94">
        <v>85961058.100581899</v>
      </c>
      <c r="C23" s="94">
        <v>1277017.7584977001</v>
      </c>
      <c r="D23" s="94">
        <v>65416619.973752797</v>
      </c>
      <c r="E23" s="94">
        <v>7179530.3819309203</v>
      </c>
      <c r="F23" s="94">
        <v>6301130.8816080298</v>
      </c>
      <c r="G23" s="94">
        <v>38867790.682262003</v>
      </c>
      <c r="H23" s="94">
        <v>431.30011846119999</v>
      </c>
      <c r="I23" s="94">
        <v>5964155.8081082804</v>
      </c>
      <c r="J23" s="94">
        <v>6802478.4815378701</v>
      </c>
      <c r="K23" s="94">
        <v>217770213.36839795</v>
      </c>
      <c r="L23" s="67"/>
      <c r="M23" s="67"/>
      <c r="N23" s="67"/>
      <c r="O23" s="67"/>
      <c r="P23" s="67"/>
      <c r="Q23" s="67"/>
      <c r="R23" s="67"/>
    </row>
    <row r="24" spans="1:18" s="1" customFormat="1" ht="15.6" customHeight="1" x14ac:dyDescent="0.25">
      <c r="A24" s="122" t="s">
        <v>20</v>
      </c>
      <c r="B24" s="97">
        <v>182029460.007907</v>
      </c>
      <c r="C24" s="97">
        <v>1896816.02293918</v>
      </c>
      <c r="D24" s="97">
        <v>137002965.04273099</v>
      </c>
      <c r="E24" s="97">
        <v>9264122.7406464908</v>
      </c>
      <c r="F24" s="97">
        <v>10902185.043096799</v>
      </c>
      <c r="G24" s="97">
        <v>69172911.254785001</v>
      </c>
      <c r="H24" s="97">
        <v>715569.51655496506</v>
      </c>
      <c r="I24" s="97">
        <v>10714399.8531383</v>
      </c>
      <c r="J24" s="97">
        <v>16908917.2632531</v>
      </c>
      <c r="K24" s="97">
        <v>438607346.7450518</v>
      </c>
      <c r="L24" s="67"/>
      <c r="M24" s="67"/>
      <c r="N24" s="67"/>
      <c r="O24" s="67"/>
      <c r="P24" s="67"/>
      <c r="Q24" s="67"/>
      <c r="R24" s="67"/>
    </row>
    <row r="25" spans="1:18" s="1" customFormat="1" ht="15.6" customHeight="1" thickBot="1" x14ac:dyDescent="0.3">
      <c r="A25" s="102" t="s">
        <v>21</v>
      </c>
      <c r="B25" s="100">
        <v>368040060.926157</v>
      </c>
      <c r="C25" s="100">
        <v>4720457.0057972604</v>
      </c>
      <c r="D25" s="100">
        <v>301106234.54922003</v>
      </c>
      <c r="E25" s="100">
        <v>20296926.160438299</v>
      </c>
      <c r="F25" s="100">
        <v>25554186.585970599</v>
      </c>
      <c r="G25" s="100">
        <v>164215167.94473299</v>
      </c>
      <c r="H25" s="100">
        <v>1511139.10718334</v>
      </c>
      <c r="I25" s="100">
        <v>27806529.955974601</v>
      </c>
      <c r="J25" s="100">
        <v>25703127.6497803</v>
      </c>
      <c r="K25" s="100">
        <v>938953829.88525438</v>
      </c>
      <c r="L25" s="67"/>
      <c r="M25" s="67"/>
      <c r="N25" s="67"/>
      <c r="O25" s="67"/>
      <c r="P25" s="67"/>
      <c r="Q25" s="67"/>
      <c r="R25" s="67"/>
    </row>
    <row r="26" spans="1:18" s="1" customFormat="1" ht="20.100000000000001" customHeight="1" thickBot="1" x14ac:dyDescent="0.35">
      <c r="A26" s="118" t="s">
        <v>22</v>
      </c>
      <c r="B26" s="103">
        <v>3289344557.9999933</v>
      </c>
      <c r="C26" s="103">
        <v>42489687.999999911</v>
      </c>
      <c r="D26" s="103">
        <v>2644867223.9999928</v>
      </c>
      <c r="E26" s="103">
        <v>233407400.99999949</v>
      </c>
      <c r="F26" s="103">
        <v>210837496.99999955</v>
      </c>
      <c r="G26" s="103">
        <v>1376145273.9999976</v>
      </c>
      <c r="H26" s="103">
        <v>21999999.999999963</v>
      </c>
      <c r="I26" s="103">
        <v>243999999.99999958</v>
      </c>
      <c r="J26" s="103">
        <v>279798934.00000006</v>
      </c>
      <c r="K26" s="103">
        <v>8342890575.9999809</v>
      </c>
    </row>
    <row r="27" spans="1:18" s="1" customFormat="1" x14ac:dyDescent="0.25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</row>
  </sheetData>
  <phoneticPr fontId="5" type="noConversion"/>
  <conditionalFormatting sqref="K2">
    <cfRule type="expression" dxfId="6" priority="1" stopIfTrue="1">
      <formula>#REF!&gt;0</formula>
    </cfRule>
  </conditionalFormatting>
  <pageMargins left="0.3" right="0.35" top="1" bottom="1" header="0.5" footer="0.5"/>
  <pageSetup paperSize="9" scale="42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5">
    <pageSetUpPr fitToPage="1"/>
  </sheetPr>
  <dimension ref="A1:Z196"/>
  <sheetViews>
    <sheetView showGridLines="0" view="pageBreakPreview" zoomScale="70" zoomScaleNormal="63" zoomScaleSheetLayoutView="70" workbookViewId="0">
      <pane xSplit="1" ySplit="4" topLeftCell="B33" activePane="bottomRight" state="frozen"/>
      <selection pane="topRight"/>
      <selection pane="bottomLeft"/>
      <selection pane="bottomRight" activeCell="D42" sqref="D42"/>
    </sheetView>
  </sheetViews>
  <sheetFormatPr defaultColWidth="8.81640625" defaultRowHeight="15" x14ac:dyDescent="0.25"/>
  <cols>
    <col min="1" max="1" width="50.81640625" style="9" customWidth="1"/>
    <col min="2" max="11" width="12.6328125" style="9" customWidth="1"/>
    <col min="12" max="24" width="14.6328125" style="9" customWidth="1"/>
    <col min="25" max="25" width="8.90625" style="9" bestFit="1" customWidth="1"/>
    <col min="26" max="16384" width="8.81640625" style="9"/>
  </cols>
  <sheetData>
    <row r="1" spans="1:26" s="5" customFormat="1" ht="21.45" customHeight="1" x14ac:dyDescent="0.35">
      <c r="A1" s="38" t="s">
        <v>238</v>
      </c>
    </row>
    <row r="2" spans="1:26" s="30" customFormat="1" ht="15.6" customHeight="1" x14ac:dyDescent="0.3">
      <c r="A2" s="33" t="s">
        <v>97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39"/>
    </row>
    <row r="3" spans="1:26" s="30" customFormat="1" ht="15.6" customHeight="1" x14ac:dyDescent="0.3">
      <c r="A3" s="33" t="s">
        <v>101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51"/>
    </row>
    <row r="4" spans="1:26" s="30" customFormat="1" ht="40.65" customHeight="1" x14ac:dyDescent="0.3">
      <c r="A4" s="74" t="s">
        <v>41</v>
      </c>
      <c r="B4" s="75" t="s">
        <v>7</v>
      </c>
      <c r="C4" s="75" t="s">
        <v>0</v>
      </c>
      <c r="D4" s="75" t="s">
        <v>1</v>
      </c>
      <c r="E4" s="75" t="s">
        <v>8</v>
      </c>
      <c r="F4" s="75" t="s">
        <v>9</v>
      </c>
      <c r="G4" s="75" t="s">
        <v>10</v>
      </c>
      <c r="H4" s="75" t="s">
        <v>2</v>
      </c>
      <c r="I4" s="75" t="s">
        <v>3</v>
      </c>
      <c r="J4" s="75" t="s">
        <v>11</v>
      </c>
      <c r="K4" s="75" t="s">
        <v>12</v>
      </c>
      <c r="L4" s="75" t="s">
        <v>13</v>
      </c>
      <c r="M4" s="75" t="s">
        <v>14</v>
      </c>
      <c r="N4" s="75" t="s">
        <v>15</v>
      </c>
      <c r="O4" s="75" t="s">
        <v>16</v>
      </c>
      <c r="P4" s="75" t="s">
        <v>4</v>
      </c>
      <c r="Q4" s="75" t="s">
        <v>17</v>
      </c>
      <c r="R4" s="75" t="s">
        <v>18</v>
      </c>
      <c r="S4" s="75" t="s">
        <v>5</v>
      </c>
      <c r="T4" s="75" t="s">
        <v>6</v>
      </c>
      <c r="U4" s="75" t="s">
        <v>19</v>
      </c>
      <c r="V4" s="75" t="s">
        <v>20</v>
      </c>
      <c r="W4" s="75" t="s">
        <v>21</v>
      </c>
      <c r="X4" s="75" t="s">
        <v>22</v>
      </c>
    </row>
    <row r="5" spans="1:26" s="30" customFormat="1" ht="20.100000000000001" customHeight="1" thickBot="1" x14ac:dyDescent="0.3">
      <c r="A5" s="76" t="s">
        <v>104</v>
      </c>
      <c r="B5" s="130">
        <v>74889988.05027166</v>
      </c>
      <c r="C5" s="130">
        <v>129555356.44539937</v>
      </c>
      <c r="D5" s="130">
        <v>111984554.02974659</v>
      </c>
      <c r="E5" s="130">
        <v>113252822.56062424</v>
      </c>
      <c r="F5" s="130">
        <v>160598813.1483708</v>
      </c>
      <c r="G5" s="130">
        <v>137518171.72693446</v>
      </c>
      <c r="H5" s="130">
        <v>137683942.66753355</v>
      </c>
      <c r="I5" s="130">
        <v>75449311.305948734</v>
      </c>
      <c r="J5" s="130">
        <v>128848245.56688596</v>
      </c>
      <c r="K5" s="130">
        <v>201878415.69052398</v>
      </c>
      <c r="L5" s="130">
        <v>246381625.45800468</v>
      </c>
      <c r="M5" s="130">
        <v>150231975.48753485</v>
      </c>
      <c r="N5" s="130">
        <v>149511946.78110754</v>
      </c>
      <c r="O5" s="130">
        <v>145544179.76258624</v>
      </c>
      <c r="P5" s="130">
        <v>261614098.47755057</v>
      </c>
      <c r="Q5" s="130">
        <v>65056629.164361253</v>
      </c>
      <c r="R5" s="130">
        <v>192518980.4866901</v>
      </c>
      <c r="S5" s="130">
        <v>68866225.633243352</v>
      </c>
      <c r="T5" s="130">
        <v>101928696.52203229</v>
      </c>
      <c r="U5" s="130">
        <v>85961058.100581825</v>
      </c>
      <c r="V5" s="130">
        <v>182029460.00790715</v>
      </c>
      <c r="W5" s="130">
        <v>368040060.9261564</v>
      </c>
      <c r="X5" s="130">
        <v>3289344557.9999967</v>
      </c>
    </row>
    <row r="6" spans="1:26" s="30" customFormat="1" ht="30" x14ac:dyDescent="0.25">
      <c r="A6" s="133" t="s">
        <v>42</v>
      </c>
      <c r="B6" s="131">
        <v>32030322.977563199</v>
      </c>
      <c r="C6" s="131">
        <v>53108058.466520801</v>
      </c>
      <c r="D6" s="131">
        <v>46235577.710874103</v>
      </c>
      <c r="E6" s="131">
        <v>45703700.964671701</v>
      </c>
      <c r="F6" s="131">
        <v>68295843.461420596</v>
      </c>
      <c r="G6" s="131">
        <v>60807517.252689503</v>
      </c>
      <c r="H6" s="131">
        <v>57283858.372243799</v>
      </c>
      <c r="I6" s="131">
        <v>30404056.4997354</v>
      </c>
      <c r="J6" s="131">
        <v>54545899.491685703</v>
      </c>
      <c r="K6" s="131">
        <v>85760815.697200403</v>
      </c>
      <c r="L6" s="131">
        <v>104510870.097911</v>
      </c>
      <c r="M6" s="131">
        <v>61919788.681880899</v>
      </c>
      <c r="N6" s="131">
        <v>62977727.627874203</v>
      </c>
      <c r="O6" s="131">
        <v>61647794.723437503</v>
      </c>
      <c r="P6" s="131">
        <v>107631306.70914</v>
      </c>
      <c r="Q6" s="131">
        <v>28469771.671103399</v>
      </c>
      <c r="R6" s="131">
        <v>81220319.633096293</v>
      </c>
      <c r="S6" s="131">
        <v>30646300.1495995</v>
      </c>
      <c r="T6" s="131">
        <v>42558499.808458798</v>
      </c>
      <c r="U6" s="131">
        <v>37247488.926363997</v>
      </c>
      <c r="V6" s="131">
        <v>78678443.1569435</v>
      </c>
      <c r="W6" s="131">
        <v>155571356.585673</v>
      </c>
      <c r="X6" s="131">
        <v>1387255318.6660876</v>
      </c>
      <c r="Y6" s="40"/>
      <c r="Z6" s="78"/>
    </row>
    <row r="7" spans="1:26" s="30" customFormat="1" x14ac:dyDescent="0.25">
      <c r="A7" s="79" t="s">
        <v>43</v>
      </c>
      <c r="B7" s="80">
        <v>24722110.626281898</v>
      </c>
      <c r="C7" s="80">
        <v>45759349.282581002</v>
      </c>
      <c r="D7" s="80">
        <v>40069065.004196197</v>
      </c>
      <c r="E7" s="80">
        <v>43500957.924194701</v>
      </c>
      <c r="F7" s="80">
        <v>59038376.510520399</v>
      </c>
      <c r="G7" s="80">
        <v>46566120.620479599</v>
      </c>
      <c r="H7" s="80">
        <v>45000519.464176998</v>
      </c>
      <c r="I7" s="80">
        <v>24908612.569267999</v>
      </c>
      <c r="J7" s="80">
        <v>44483901.99069</v>
      </c>
      <c r="K7" s="80">
        <v>72058730.113490403</v>
      </c>
      <c r="L7" s="80">
        <v>91972536.810803801</v>
      </c>
      <c r="M7" s="80">
        <v>55475430.650317699</v>
      </c>
      <c r="N7" s="80">
        <v>54941751.215932503</v>
      </c>
      <c r="O7" s="80">
        <v>54403017.401206098</v>
      </c>
      <c r="P7" s="80">
        <v>98304840.356996104</v>
      </c>
      <c r="Q7" s="80">
        <v>21940944.953239702</v>
      </c>
      <c r="R7" s="80">
        <v>70537840.463260606</v>
      </c>
      <c r="S7" s="80">
        <v>22391385.850543901</v>
      </c>
      <c r="T7" s="80">
        <v>37883182.395686798</v>
      </c>
      <c r="U7" s="80">
        <v>28197303.791959099</v>
      </c>
      <c r="V7" s="80">
        <v>65605385.543041296</v>
      </c>
      <c r="W7" s="80">
        <v>135921084.335199</v>
      </c>
      <c r="X7" s="80">
        <v>1183682447.8740656</v>
      </c>
      <c r="Y7" s="40"/>
      <c r="Z7" s="78"/>
    </row>
    <row r="8" spans="1:26" s="30" customFormat="1" ht="15.6" customHeight="1" x14ac:dyDescent="0.25">
      <c r="A8" s="134" t="s">
        <v>44</v>
      </c>
      <c r="B8" s="132">
        <v>8890961.9647746999</v>
      </c>
      <c r="C8" s="132">
        <v>14437650.4145355</v>
      </c>
      <c r="D8" s="132">
        <v>13738571.1036945</v>
      </c>
      <c r="E8" s="132">
        <v>12693463.7210976</v>
      </c>
      <c r="F8" s="132">
        <v>20066159.442614701</v>
      </c>
      <c r="G8" s="132">
        <v>17390551.268463001</v>
      </c>
      <c r="H8" s="132">
        <v>15347449.791570099</v>
      </c>
      <c r="I8" s="132">
        <v>7672026.8285272103</v>
      </c>
      <c r="J8" s="132">
        <v>15647677.470675601</v>
      </c>
      <c r="K8" s="132">
        <v>24108759.9509493</v>
      </c>
      <c r="L8" s="132">
        <v>29108170.432935201</v>
      </c>
      <c r="M8" s="132">
        <v>18972537.112063602</v>
      </c>
      <c r="N8" s="132">
        <v>18270212.428780001</v>
      </c>
      <c r="O8" s="132">
        <v>17364343.7226496</v>
      </c>
      <c r="P8" s="132">
        <v>32886943.2344779</v>
      </c>
      <c r="Q8" s="132">
        <v>8487019.4832030796</v>
      </c>
      <c r="R8" s="132">
        <v>24365989.338826399</v>
      </c>
      <c r="S8" s="132">
        <v>9276150.6543513406</v>
      </c>
      <c r="T8" s="132">
        <v>12845174.290389201</v>
      </c>
      <c r="U8" s="132">
        <v>10948078.560495401</v>
      </c>
      <c r="V8" s="132">
        <v>21825440.349374101</v>
      </c>
      <c r="W8" s="132">
        <v>43759178.463502601</v>
      </c>
      <c r="X8" s="132">
        <v>398102510.02795064</v>
      </c>
      <c r="Y8" s="40"/>
      <c r="Z8" s="78"/>
    </row>
    <row r="9" spans="1:26" s="30" customFormat="1" ht="15.6" customHeight="1" x14ac:dyDescent="0.25">
      <c r="A9" s="79" t="s">
        <v>45</v>
      </c>
      <c r="B9" s="80">
        <v>2928057.9873651098</v>
      </c>
      <c r="C9" s="80">
        <v>5729124.6548341904</v>
      </c>
      <c r="D9" s="80">
        <v>3812461.3347630999</v>
      </c>
      <c r="E9" s="80">
        <v>3388486.9593693698</v>
      </c>
      <c r="F9" s="80">
        <v>3369175.7760439101</v>
      </c>
      <c r="G9" s="80">
        <v>3225843.88413146</v>
      </c>
      <c r="H9" s="80">
        <v>8806251.1009589601</v>
      </c>
      <c r="I9" s="80">
        <v>5377561.2443056097</v>
      </c>
      <c r="J9" s="80">
        <v>4480095.2881592102</v>
      </c>
      <c r="K9" s="80">
        <v>5759397.3039755598</v>
      </c>
      <c r="L9" s="80">
        <v>4601359.7472429201</v>
      </c>
      <c r="M9" s="80">
        <v>3079027.2950694999</v>
      </c>
      <c r="N9" s="80">
        <v>3134319.0689757201</v>
      </c>
      <c r="O9" s="80">
        <v>3292357.2433782201</v>
      </c>
      <c r="P9" s="80">
        <v>4797963.3709894</v>
      </c>
      <c r="Q9" s="80">
        <v>1350702.40087778</v>
      </c>
      <c r="R9" s="80">
        <v>3430190.7451836802</v>
      </c>
      <c r="S9" s="80">
        <v>1357283.21996228</v>
      </c>
      <c r="T9" s="80">
        <v>1863135.5995714599</v>
      </c>
      <c r="U9" s="80">
        <v>3532663.5300862002</v>
      </c>
      <c r="V9" s="80">
        <v>3573665.4312860798</v>
      </c>
      <c r="W9" s="80">
        <v>7064868.5155833</v>
      </c>
      <c r="X9" s="80">
        <v>87953991.702113032</v>
      </c>
      <c r="Y9" s="40"/>
      <c r="Z9" s="78"/>
    </row>
    <row r="10" spans="1:26" s="30" customFormat="1" ht="15.6" customHeight="1" x14ac:dyDescent="0.25">
      <c r="A10" s="134" t="s">
        <v>46</v>
      </c>
      <c r="B10" s="132">
        <v>2818900.9217263502</v>
      </c>
      <c r="C10" s="132">
        <v>4267896.4667852502</v>
      </c>
      <c r="D10" s="132">
        <v>2844729.2017449802</v>
      </c>
      <c r="E10" s="132">
        <v>2863525.8944326201</v>
      </c>
      <c r="F10" s="132">
        <v>3355299.4020078401</v>
      </c>
      <c r="G10" s="132">
        <v>3672903.1111941999</v>
      </c>
      <c r="H10" s="132">
        <v>3366218.4619876998</v>
      </c>
      <c r="I10" s="132">
        <v>2648620.7146698898</v>
      </c>
      <c r="J10" s="132">
        <v>3753648.2088979301</v>
      </c>
      <c r="K10" s="132">
        <v>5516115.6591630299</v>
      </c>
      <c r="L10" s="132">
        <v>6442343.70841802</v>
      </c>
      <c r="M10" s="132">
        <v>4703126.1441832203</v>
      </c>
      <c r="N10" s="132">
        <v>4184693.29389174</v>
      </c>
      <c r="O10" s="132">
        <v>2858515.4338781</v>
      </c>
      <c r="P10" s="132">
        <v>7783215.3467272399</v>
      </c>
      <c r="Q10" s="132">
        <v>2017301.8377396001</v>
      </c>
      <c r="R10" s="132">
        <v>5398447.4344122298</v>
      </c>
      <c r="S10" s="132">
        <v>2356878.2166219</v>
      </c>
      <c r="T10" s="132">
        <v>2663035.34222017</v>
      </c>
      <c r="U10" s="132">
        <v>1853149.82734652</v>
      </c>
      <c r="V10" s="132">
        <v>4965005.5472191796</v>
      </c>
      <c r="W10" s="132">
        <v>11194762.6884415</v>
      </c>
      <c r="X10" s="132">
        <v>91528332.863709226</v>
      </c>
      <c r="Y10" s="40"/>
      <c r="Z10" s="78"/>
    </row>
    <row r="11" spans="1:26" s="30" customFormat="1" ht="15.6" customHeight="1" x14ac:dyDescent="0.25">
      <c r="A11" s="79" t="s">
        <v>47</v>
      </c>
      <c r="B11" s="80">
        <v>1465839.41751256</v>
      </c>
      <c r="C11" s="80">
        <v>2744510.6954226801</v>
      </c>
      <c r="D11" s="80">
        <v>2192208.43764839</v>
      </c>
      <c r="E11" s="80">
        <v>1951298.59192217</v>
      </c>
      <c r="F11" s="80">
        <v>1917152.7563382899</v>
      </c>
      <c r="G11" s="80">
        <v>1992107.9275735801</v>
      </c>
      <c r="H11" s="80">
        <v>4232819.9761957601</v>
      </c>
      <c r="I11" s="80">
        <v>2484059.1945631001</v>
      </c>
      <c r="J11" s="80">
        <v>2388265.7271756101</v>
      </c>
      <c r="K11" s="80">
        <v>3043581.8004543502</v>
      </c>
      <c r="L11" s="80">
        <v>2765203.1120828898</v>
      </c>
      <c r="M11" s="80">
        <v>1871478.28958327</v>
      </c>
      <c r="N11" s="80">
        <v>1792134.75004773</v>
      </c>
      <c r="O11" s="80">
        <v>1850583.8201136501</v>
      </c>
      <c r="P11" s="80">
        <v>2836382.3629389899</v>
      </c>
      <c r="Q11" s="80">
        <v>969068.56303937803</v>
      </c>
      <c r="R11" s="80">
        <v>2124152.6331325802</v>
      </c>
      <c r="S11" s="80">
        <v>910676.01844677399</v>
      </c>
      <c r="T11" s="80">
        <v>1234155.19697044</v>
      </c>
      <c r="U11" s="80">
        <v>1818282.7644895201</v>
      </c>
      <c r="V11" s="80">
        <v>2238309.8205860001</v>
      </c>
      <c r="W11" s="80">
        <v>4155685.0098320302</v>
      </c>
      <c r="X11" s="80">
        <v>48977956.866069734</v>
      </c>
      <c r="Y11" s="40"/>
      <c r="Z11" s="78"/>
    </row>
    <row r="12" spans="1:26" s="30" customFormat="1" ht="15.6" customHeight="1" x14ac:dyDescent="0.25">
      <c r="A12" s="311" t="s">
        <v>343</v>
      </c>
      <c r="B12" s="315">
        <v>689520.08187665895</v>
      </c>
      <c r="C12" s="315">
        <v>1189582.01056628</v>
      </c>
      <c r="D12" s="315">
        <v>1048265.16955127</v>
      </c>
      <c r="E12" s="315">
        <v>1068419.66014873</v>
      </c>
      <c r="F12" s="315">
        <v>1544900.2545892701</v>
      </c>
      <c r="G12" s="315">
        <v>1309721.5839021399</v>
      </c>
      <c r="H12" s="315">
        <v>1236388.35886353</v>
      </c>
      <c r="I12" s="315">
        <v>662594.24184964399</v>
      </c>
      <c r="J12" s="315">
        <v>1203140.18985915</v>
      </c>
      <c r="K12" s="315">
        <v>1909090.9609427899</v>
      </c>
      <c r="L12" s="315">
        <v>2366826.2003031601</v>
      </c>
      <c r="M12" s="315">
        <v>1427521.3165468499</v>
      </c>
      <c r="N12" s="315">
        <v>1427697.9794256301</v>
      </c>
      <c r="O12" s="315">
        <v>1399374.9647150401</v>
      </c>
      <c r="P12" s="315">
        <v>2499830.0997778201</v>
      </c>
      <c r="Q12" s="315">
        <v>617654.27360654902</v>
      </c>
      <c r="R12" s="315">
        <v>1845022.52683984</v>
      </c>
      <c r="S12" s="315">
        <v>653500.49372327898</v>
      </c>
      <c r="T12" s="315">
        <v>976923.69090462103</v>
      </c>
      <c r="U12" s="315">
        <v>801500.98222694604</v>
      </c>
      <c r="V12" s="315">
        <v>1743709.7463652701</v>
      </c>
      <c r="W12" s="315">
        <v>3516815.21341545</v>
      </c>
      <c r="X12" s="315">
        <v>31137999.999999925</v>
      </c>
      <c r="Y12" s="40"/>
      <c r="Z12" s="78"/>
    </row>
    <row r="13" spans="1:26" s="30" customFormat="1" ht="15.6" customHeight="1" x14ac:dyDescent="0.25">
      <c r="A13" s="314" t="s">
        <v>344</v>
      </c>
      <c r="B13" s="197">
        <v>1344274.07317118</v>
      </c>
      <c r="C13" s="197">
        <v>2319184.4541536602</v>
      </c>
      <c r="D13" s="197">
        <v>2043676.0672740701</v>
      </c>
      <c r="E13" s="197">
        <v>2082968.8447873599</v>
      </c>
      <c r="F13" s="197">
        <v>3011905.54483577</v>
      </c>
      <c r="G13" s="197">
        <v>2553406.07850098</v>
      </c>
      <c r="H13" s="197">
        <v>2410437.1415366898</v>
      </c>
      <c r="I13" s="197">
        <v>1291780.0130298799</v>
      </c>
      <c r="J13" s="197">
        <v>2345617.1997427498</v>
      </c>
      <c r="K13" s="197">
        <v>3721924.20434816</v>
      </c>
      <c r="L13" s="197">
        <v>4614315.3483076598</v>
      </c>
      <c r="M13" s="197">
        <v>2783065.99788982</v>
      </c>
      <c r="N13" s="197">
        <v>2783410.4161800002</v>
      </c>
      <c r="O13" s="197">
        <v>2728192.4532080302</v>
      </c>
      <c r="P13" s="197">
        <v>4873616.9965030598</v>
      </c>
      <c r="Q13" s="197">
        <v>1204165.9815517699</v>
      </c>
      <c r="R13" s="197">
        <v>3597017.7119384599</v>
      </c>
      <c r="S13" s="197">
        <v>1274051.02999439</v>
      </c>
      <c r="T13" s="197">
        <v>1904590.19783081</v>
      </c>
      <c r="U13" s="197">
        <v>1562589.7176141299</v>
      </c>
      <c r="V13" s="197">
        <v>3399500.4130917201</v>
      </c>
      <c r="W13" s="197">
        <v>6856310.1145095602</v>
      </c>
      <c r="X13" s="197">
        <v>60705999.999999918</v>
      </c>
      <c r="Y13" s="40"/>
      <c r="Z13" s="78"/>
    </row>
    <row r="14" spans="1:26" s="19" customFormat="1" ht="20.100000000000001" customHeight="1" thickBot="1" x14ac:dyDescent="0.35">
      <c r="A14" s="316" t="s">
        <v>103</v>
      </c>
      <c r="B14" s="317">
        <v>1049825.7353314713</v>
      </c>
      <c r="C14" s="317">
        <v>1844021.7833418255</v>
      </c>
      <c r="D14" s="317">
        <v>1553128.7734268578</v>
      </c>
      <c r="E14" s="317">
        <v>1278091.6231210486</v>
      </c>
      <c r="F14" s="317">
        <v>2091257.1995994099</v>
      </c>
      <c r="G14" s="317">
        <v>1901079.5854318654</v>
      </c>
      <c r="H14" s="317">
        <v>1847400.2083838305</v>
      </c>
      <c r="I14" s="317">
        <v>1121056.6386454324</v>
      </c>
      <c r="J14" s="317">
        <v>1863075.4538124057</v>
      </c>
      <c r="K14" s="317">
        <v>2652779.3080524425</v>
      </c>
      <c r="L14" s="317">
        <v>3093340.275816008</v>
      </c>
      <c r="M14" s="317">
        <v>2024221.696461376</v>
      </c>
      <c r="N14" s="317">
        <v>1869143.2600595509</v>
      </c>
      <c r="O14" s="317">
        <v>1581591.1991013167</v>
      </c>
      <c r="P14" s="317">
        <v>3367421.6227725782</v>
      </c>
      <c r="Q14" s="317">
        <v>770256.45904201816</v>
      </c>
      <c r="R14" s="317">
        <v>2523577.1890779026</v>
      </c>
      <c r="S14" s="317">
        <v>971719.26743023563</v>
      </c>
      <c r="T14" s="317">
        <v>1192409.9338582011</v>
      </c>
      <c r="U14" s="317">
        <v>1277017.7584977082</v>
      </c>
      <c r="V14" s="317">
        <v>1896816.0229391702</v>
      </c>
      <c r="W14" s="317">
        <v>4720457.0057972632</v>
      </c>
      <c r="X14" s="317">
        <v>42489687.999999911</v>
      </c>
      <c r="Y14" s="82"/>
      <c r="Z14" s="83"/>
    </row>
    <row r="15" spans="1:26" s="30" customFormat="1" ht="15.6" customHeight="1" x14ac:dyDescent="0.25">
      <c r="A15" s="77" t="s">
        <v>50</v>
      </c>
      <c r="B15" s="197">
        <v>456354.07836998597</v>
      </c>
      <c r="C15" s="197">
        <v>842911.28597236902</v>
      </c>
      <c r="D15" s="197">
        <v>715930.42996717105</v>
      </c>
      <c r="E15" s="197">
        <v>690006.47039450903</v>
      </c>
      <c r="F15" s="197">
        <v>1054384.1767151901</v>
      </c>
      <c r="G15" s="197">
        <v>975348.71980908397</v>
      </c>
      <c r="H15" s="197">
        <v>780903.88577839301</v>
      </c>
      <c r="I15" s="197">
        <v>559996.31355482503</v>
      </c>
      <c r="J15" s="197">
        <v>838738.91868900298</v>
      </c>
      <c r="K15" s="197">
        <v>1301206.54997092</v>
      </c>
      <c r="L15" s="197">
        <v>1886746.1062334699</v>
      </c>
      <c r="M15" s="197">
        <v>1148624.2688819501</v>
      </c>
      <c r="N15" s="197">
        <v>1030926.44358057</v>
      </c>
      <c r="O15" s="197">
        <v>935844.27123974694</v>
      </c>
      <c r="P15" s="197">
        <v>1831612.3445441599</v>
      </c>
      <c r="Q15" s="197">
        <v>442648.98193475697</v>
      </c>
      <c r="R15" s="197">
        <v>1300665.0237885599</v>
      </c>
      <c r="S15" s="197">
        <v>480421.16217445198</v>
      </c>
      <c r="T15" s="197">
        <v>680470.07782644895</v>
      </c>
      <c r="U15" s="197">
        <v>557622.63966360094</v>
      </c>
      <c r="V15" s="197">
        <v>1218585.6123831701</v>
      </c>
      <c r="W15" s="197">
        <v>3440479.9063147102</v>
      </c>
      <c r="X15" s="197">
        <v>23170427.667787038</v>
      </c>
      <c r="Y15" s="40"/>
      <c r="Z15" s="78"/>
    </row>
    <row r="16" spans="1:26" s="30" customFormat="1" ht="15.6" customHeight="1" x14ac:dyDescent="0.25">
      <c r="A16" s="318" t="s">
        <v>48</v>
      </c>
      <c r="B16" s="312">
        <v>474289.83563761401</v>
      </c>
      <c r="C16" s="312">
        <v>798259.89176274301</v>
      </c>
      <c r="D16" s="312">
        <v>637893.09907203296</v>
      </c>
      <c r="E16" s="312">
        <v>416641.65088713099</v>
      </c>
      <c r="F16" s="312">
        <v>775903.77909256204</v>
      </c>
      <c r="G16" s="312">
        <v>694353.62175761396</v>
      </c>
      <c r="H16" s="312">
        <v>842827.50263705605</v>
      </c>
      <c r="I16" s="312">
        <v>436610.25932602299</v>
      </c>
      <c r="J16" s="312">
        <v>810278.45689545304</v>
      </c>
      <c r="K16" s="312">
        <v>1027006.75979788</v>
      </c>
      <c r="L16" s="312">
        <v>776433.19242430199</v>
      </c>
      <c r="M16" s="312">
        <v>620917.28044671204</v>
      </c>
      <c r="N16" s="312">
        <v>587162.38220120699</v>
      </c>
      <c r="O16" s="312">
        <v>423982.63314532401</v>
      </c>
      <c r="P16" s="312">
        <v>1116153.59267286</v>
      </c>
      <c r="Q16" s="312">
        <v>223156.89958378999</v>
      </c>
      <c r="R16" s="312">
        <v>912979.54189713905</v>
      </c>
      <c r="S16" s="312">
        <v>368203.99790518498</v>
      </c>
      <c r="T16" s="312">
        <v>347494.49057881901</v>
      </c>
      <c r="U16" s="312">
        <v>566357.73062787403</v>
      </c>
      <c r="V16" s="312">
        <v>397634.96060838999</v>
      </c>
      <c r="W16" s="312">
        <v>629093.88878466794</v>
      </c>
      <c r="X16" s="312">
        <v>13883635.447742378</v>
      </c>
      <c r="Y16" s="40"/>
      <c r="Z16" s="78"/>
    </row>
    <row r="17" spans="1:26" s="30" customFormat="1" ht="15.6" customHeight="1" x14ac:dyDescent="0.25">
      <c r="A17" s="79" t="s">
        <v>49</v>
      </c>
      <c r="B17" s="80">
        <v>110634.18453555601</v>
      </c>
      <c r="C17" s="80">
        <v>188059.35445479301</v>
      </c>
      <c r="D17" s="80">
        <v>186531.58821668901</v>
      </c>
      <c r="E17" s="80">
        <v>158561.84841095499</v>
      </c>
      <c r="F17" s="80">
        <v>242680.26386460601</v>
      </c>
      <c r="G17" s="80">
        <v>215699.434193047</v>
      </c>
      <c r="H17" s="80">
        <v>207953.02975957899</v>
      </c>
      <c r="I17" s="80">
        <v>115820.31657978</v>
      </c>
      <c r="J17" s="80">
        <v>199351.02983834501</v>
      </c>
      <c r="K17" s="80">
        <v>301562.10086305102</v>
      </c>
      <c r="L17" s="80">
        <v>402115.23551356199</v>
      </c>
      <c r="M17" s="80">
        <v>237557.85983331199</v>
      </c>
      <c r="N17" s="80">
        <v>234033.41818818299</v>
      </c>
      <c r="O17" s="80">
        <v>205225.76766007699</v>
      </c>
      <c r="P17" s="80">
        <v>389861.89808352903</v>
      </c>
      <c r="Q17" s="80">
        <v>97048.040434950206</v>
      </c>
      <c r="R17" s="80">
        <v>288004.28296703502</v>
      </c>
      <c r="S17" s="80">
        <v>115239.897644278</v>
      </c>
      <c r="T17" s="80">
        <v>152852.10642808201</v>
      </c>
      <c r="U17" s="80">
        <v>143221.24600909499</v>
      </c>
      <c r="V17" s="80">
        <v>259918.20716536901</v>
      </c>
      <c r="W17" s="80">
        <v>608971.11985429702</v>
      </c>
      <c r="X17" s="80">
        <v>5060902.2304981705</v>
      </c>
      <c r="Y17" s="40"/>
      <c r="Z17" s="78"/>
    </row>
    <row r="18" spans="1:26" s="30" customFormat="1" ht="15.6" customHeight="1" x14ac:dyDescent="0.25">
      <c r="A18" s="318" t="s">
        <v>51</v>
      </c>
      <c r="B18" s="312">
        <v>8547.6367883152998</v>
      </c>
      <c r="C18" s="312">
        <v>14791.2511519203</v>
      </c>
      <c r="D18" s="312">
        <v>12773.656170964699</v>
      </c>
      <c r="E18" s="312">
        <v>12881.653428453599</v>
      </c>
      <c r="F18" s="312">
        <v>18288.979927052002</v>
      </c>
      <c r="G18" s="312">
        <v>15677.8096721204</v>
      </c>
      <c r="H18" s="312">
        <v>15715.7902088024</v>
      </c>
      <c r="I18" s="312">
        <v>8629.7491848041991</v>
      </c>
      <c r="J18" s="312">
        <v>14707.048389604601</v>
      </c>
      <c r="K18" s="312">
        <v>23003.8974205915</v>
      </c>
      <c r="L18" s="312">
        <v>28045.741644673999</v>
      </c>
      <c r="M18" s="312">
        <v>17122.287299402102</v>
      </c>
      <c r="N18" s="312">
        <v>17021.016089590699</v>
      </c>
      <c r="O18" s="312">
        <v>16538.527056168801</v>
      </c>
      <c r="P18" s="312">
        <v>29793.787472028998</v>
      </c>
      <c r="Q18" s="312">
        <v>7402.5370885209004</v>
      </c>
      <c r="R18" s="312">
        <v>21928.340425168801</v>
      </c>
      <c r="S18" s="312">
        <v>7854.2097063207002</v>
      </c>
      <c r="T18" s="312">
        <v>11593.259024851001</v>
      </c>
      <c r="U18" s="312">
        <v>9816.1421971384007</v>
      </c>
      <c r="V18" s="312">
        <v>20677.242782241301</v>
      </c>
      <c r="W18" s="312">
        <v>41912.090843588398</v>
      </c>
      <c r="X18" s="312">
        <v>374722.65397232317</v>
      </c>
      <c r="Y18" s="40"/>
      <c r="Z18" s="78"/>
    </row>
    <row r="19" spans="1:26" s="19" customFormat="1" ht="20.100000000000001" customHeight="1" thickBot="1" x14ac:dyDescent="0.35">
      <c r="A19" s="81" t="s">
        <v>105</v>
      </c>
      <c r="B19" s="84">
        <v>58509363.459855251</v>
      </c>
      <c r="C19" s="84">
        <v>99989451.599481091</v>
      </c>
      <c r="D19" s="84">
        <v>100067401.06867711</v>
      </c>
      <c r="E19" s="84">
        <v>88728446.71471554</v>
      </c>
      <c r="F19" s="84">
        <v>114564784.34960487</v>
      </c>
      <c r="G19" s="84">
        <v>112333386.83227508</v>
      </c>
      <c r="H19" s="84">
        <v>108253837.36346866</v>
      </c>
      <c r="I19" s="84">
        <v>60230087.478090256</v>
      </c>
      <c r="J19" s="84">
        <v>103889494.67523243</v>
      </c>
      <c r="K19" s="84">
        <v>160281317.95103762</v>
      </c>
      <c r="L19" s="84">
        <v>208951593.90770817</v>
      </c>
      <c r="M19" s="84">
        <v>130873197.20609978</v>
      </c>
      <c r="N19" s="84">
        <v>117855677.9364083</v>
      </c>
      <c r="O19" s="84">
        <v>98424537.404294446</v>
      </c>
      <c r="P19" s="84">
        <v>215266649.65486759</v>
      </c>
      <c r="Q19" s="84">
        <v>56339206.089350648</v>
      </c>
      <c r="R19" s="84">
        <v>156554629.47266752</v>
      </c>
      <c r="S19" s="84">
        <v>66848002.117851272</v>
      </c>
      <c r="T19" s="84">
        <v>83380339.152607724</v>
      </c>
      <c r="U19" s="84">
        <v>65416619.973752722</v>
      </c>
      <c r="V19" s="84">
        <v>137002965.04273102</v>
      </c>
      <c r="W19" s="84">
        <v>301106234.54921913</v>
      </c>
      <c r="X19" s="84">
        <v>2644867223.9999962</v>
      </c>
      <c r="Y19" s="82"/>
      <c r="Z19" s="83"/>
    </row>
    <row r="20" spans="1:26" s="30" customFormat="1" ht="15.6" customHeight="1" x14ac:dyDescent="0.25">
      <c r="A20" s="319" t="s">
        <v>52</v>
      </c>
      <c r="B20" s="320">
        <v>23903891.769070599</v>
      </c>
      <c r="C20" s="320">
        <v>41696267.299374402</v>
      </c>
      <c r="D20" s="320">
        <v>44174729.218655802</v>
      </c>
      <c r="E20" s="320">
        <v>35070394.378946103</v>
      </c>
      <c r="F20" s="320">
        <v>40520821.010780498</v>
      </c>
      <c r="G20" s="320">
        <v>38147328.261500597</v>
      </c>
      <c r="H20" s="320">
        <v>48674437.478822596</v>
      </c>
      <c r="I20" s="320">
        <v>25648921.7972106</v>
      </c>
      <c r="J20" s="320">
        <v>40289856.486880302</v>
      </c>
      <c r="K20" s="320">
        <v>64400670.222602598</v>
      </c>
      <c r="L20" s="320">
        <v>74939426.5821767</v>
      </c>
      <c r="M20" s="320">
        <v>47567324.7363699</v>
      </c>
      <c r="N20" s="320">
        <v>40494536.045152098</v>
      </c>
      <c r="O20" s="320">
        <v>35191558.964068301</v>
      </c>
      <c r="P20" s="320">
        <v>72349462.244771406</v>
      </c>
      <c r="Q20" s="320">
        <v>17834651.467072699</v>
      </c>
      <c r="R20" s="320">
        <v>50508966.312422402</v>
      </c>
      <c r="S20" s="320">
        <v>22863221.258102302</v>
      </c>
      <c r="T20" s="320">
        <v>28159442.919395901</v>
      </c>
      <c r="U20" s="320">
        <v>27621062.876841601</v>
      </c>
      <c r="V20" s="320">
        <v>39984385.124805801</v>
      </c>
      <c r="W20" s="320">
        <v>79790958.378307506</v>
      </c>
      <c r="X20" s="320">
        <v>939832314.83333051</v>
      </c>
      <c r="Y20" s="40"/>
      <c r="Z20" s="78"/>
    </row>
    <row r="21" spans="1:26" s="30" customFormat="1" ht="15.6" customHeight="1" x14ac:dyDescent="0.25">
      <c r="A21" s="79" t="s">
        <v>53</v>
      </c>
      <c r="B21" s="86">
        <v>17772624.133108299</v>
      </c>
      <c r="C21" s="86">
        <v>31766704.3406417</v>
      </c>
      <c r="D21" s="86">
        <v>29132764.502329499</v>
      </c>
      <c r="E21" s="86">
        <v>26181194.8764931</v>
      </c>
      <c r="F21" s="86">
        <v>39959374.818128102</v>
      </c>
      <c r="G21" s="86">
        <v>36011942.707537599</v>
      </c>
      <c r="H21" s="86">
        <v>35181955.296516202</v>
      </c>
      <c r="I21" s="86">
        <v>19804529.468019899</v>
      </c>
      <c r="J21" s="86">
        <v>31633570.051774099</v>
      </c>
      <c r="K21" s="86">
        <v>50045000.451695599</v>
      </c>
      <c r="L21" s="86">
        <v>67903811.139616102</v>
      </c>
      <c r="M21" s="86">
        <v>40672850.676680803</v>
      </c>
      <c r="N21" s="86">
        <v>39266003.269885503</v>
      </c>
      <c r="O21" s="86">
        <v>33555303.940104</v>
      </c>
      <c r="P21" s="86">
        <v>67365172.423439994</v>
      </c>
      <c r="Q21" s="86">
        <v>16988968.272755999</v>
      </c>
      <c r="R21" s="86">
        <v>49502746.792526901</v>
      </c>
      <c r="S21" s="86">
        <v>20062877.416840199</v>
      </c>
      <c r="T21" s="86">
        <v>25811420.032504201</v>
      </c>
      <c r="U21" s="86">
        <v>22688703.3287903</v>
      </c>
      <c r="V21" s="86">
        <v>44452605.775761299</v>
      </c>
      <c r="W21" s="86">
        <v>107936087.371793</v>
      </c>
      <c r="X21" s="86">
        <v>853696211.08694243</v>
      </c>
      <c r="Y21" s="40"/>
      <c r="Z21" s="78"/>
    </row>
    <row r="22" spans="1:26" s="30" customFormat="1" ht="15.6" customHeight="1" x14ac:dyDescent="0.25">
      <c r="A22" s="318" t="s">
        <v>54</v>
      </c>
      <c r="B22" s="321">
        <v>16685238.732837699</v>
      </c>
      <c r="C22" s="321">
        <v>26274224.173824999</v>
      </c>
      <c r="D22" s="321">
        <v>26507454.909262199</v>
      </c>
      <c r="E22" s="321">
        <v>27253011.206730701</v>
      </c>
      <c r="F22" s="321">
        <v>33795561.736165598</v>
      </c>
      <c r="G22" s="321">
        <v>37890718.501858398</v>
      </c>
      <c r="H22" s="321">
        <v>24124339.211954299</v>
      </c>
      <c r="I22" s="321">
        <v>14624686.304215301</v>
      </c>
      <c r="J22" s="321">
        <v>31703973.228767</v>
      </c>
      <c r="K22" s="321">
        <v>45431285.725231901</v>
      </c>
      <c r="L22" s="321">
        <v>65581208.095404297</v>
      </c>
      <c r="M22" s="321">
        <v>42302851.753586501</v>
      </c>
      <c r="N22" s="321">
        <v>37797809.491603397</v>
      </c>
      <c r="O22" s="321">
        <v>29429366.717530999</v>
      </c>
      <c r="P22" s="321">
        <v>75008935.122109205</v>
      </c>
      <c r="Q22" s="321">
        <v>21373452.449724901</v>
      </c>
      <c r="R22" s="321">
        <v>56147956.5952475</v>
      </c>
      <c r="S22" s="321">
        <v>23753257.700553399</v>
      </c>
      <c r="T22" s="321">
        <v>29199122.282135099</v>
      </c>
      <c r="U22" s="321">
        <v>14941819.1509545</v>
      </c>
      <c r="V22" s="321">
        <v>52220339.7774482</v>
      </c>
      <c r="W22" s="321">
        <v>112619550.77188399</v>
      </c>
      <c r="X22" s="321">
        <v>844666163.63903022</v>
      </c>
      <c r="Y22" s="40"/>
      <c r="Z22" s="78"/>
    </row>
    <row r="23" spans="1:26" s="30" customFormat="1" ht="15.6" customHeight="1" x14ac:dyDescent="0.25">
      <c r="A23" s="79" t="s">
        <v>55</v>
      </c>
      <c r="B23" s="86">
        <v>147608.82483865399</v>
      </c>
      <c r="C23" s="86">
        <v>252255.785639979</v>
      </c>
      <c r="D23" s="86">
        <v>252452.438429626</v>
      </c>
      <c r="E23" s="86">
        <v>223846.25254562101</v>
      </c>
      <c r="F23" s="86">
        <v>289026.78453068301</v>
      </c>
      <c r="G23" s="86">
        <v>283397.36137849098</v>
      </c>
      <c r="H23" s="86">
        <v>273105.37617556099</v>
      </c>
      <c r="I23" s="86">
        <v>151949.90864445601</v>
      </c>
      <c r="J23" s="86">
        <v>262094.90781102801</v>
      </c>
      <c r="K23" s="86">
        <v>404361.55150750099</v>
      </c>
      <c r="L23" s="86">
        <v>527148.09051106405</v>
      </c>
      <c r="M23" s="86">
        <v>330170.039462563</v>
      </c>
      <c r="N23" s="86">
        <v>297329.12976727798</v>
      </c>
      <c r="O23" s="86">
        <v>248307.78259114601</v>
      </c>
      <c r="P23" s="86">
        <v>543079.86454699899</v>
      </c>
      <c r="Q23" s="86">
        <v>142133.89979704301</v>
      </c>
      <c r="R23" s="86">
        <v>394959.772470725</v>
      </c>
      <c r="S23" s="86">
        <v>168645.742355378</v>
      </c>
      <c r="T23" s="86">
        <v>210353.918572528</v>
      </c>
      <c r="U23" s="86">
        <v>165034.61716632301</v>
      </c>
      <c r="V23" s="86">
        <v>345634.36471572903</v>
      </c>
      <c r="W23" s="86">
        <v>759638.02723470202</v>
      </c>
      <c r="X23" s="86">
        <v>6672534.4406930776</v>
      </c>
      <c r="Y23" s="40"/>
      <c r="Z23" s="78"/>
    </row>
    <row r="24" spans="1:26" s="19" customFormat="1" ht="20.100000000000001" customHeight="1" thickBot="1" x14ac:dyDescent="0.35">
      <c r="A24" s="316" t="s">
        <v>106</v>
      </c>
      <c r="B24" s="322">
        <v>6776288.7688409258</v>
      </c>
      <c r="C24" s="322">
        <v>14066243.503437674</v>
      </c>
      <c r="D24" s="322">
        <v>10087754.583952153</v>
      </c>
      <c r="E24" s="322">
        <v>8617659.1896259543</v>
      </c>
      <c r="F24" s="322">
        <v>11417330.593999539</v>
      </c>
      <c r="G24" s="322">
        <v>8628474.5317360088</v>
      </c>
      <c r="H24" s="322">
        <v>15984700.916314686</v>
      </c>
      <c r="I24" s="322">
        <v>7788945.0664006341</v>
      </c>
      <c r="J24" s="322">
        <v>11755190.628604941</v>
      </c>
      <c r="K24" s="322">
        <v>16402856.21949432</v>
      </c>
      <c r="L24" s="322">
        <v>14714266.258030912</v>
      </c>
      <c r="M24" s="322">
        <v>9507329.8564147651</v>
      </c>
      <c r="N24" s="322">
        <v>9762130.8871258274</v>
      </c>
      <c r="O24" s="322">
        <v>8944926.4177584201</v>
      </c>
      <c r="P24" s="322">
        <v>15814257.126536913</v>
      </c>
      <c r="Q24" s="322">
        <v>3349641.4032618236</v>
      </c>
      <c r="R24" s="322">
        <v>12475949.179414503</v>
      </c>
      <c r="S24" s="322">
        <v>5110298.3548103375</v>
      </c>
      <c r="T24" s="322">
        <v>5462578.2312236466</v>
      </c>
      <c r="U24" s="322">
        <v>7179530.3819309203</v>
      </c>
      <c r="V24" s="322">
        <v>9264122.740646489</v>
      </c>
      <c r="W24" s="322">
        <v>20296926.160438314</v>
      </c>
      <c r="X24" s="322">
        <v>233407400.99999973</v>
      </c>
      <c r="Y24" s="82"/>
      <c r="Z24" s="83"/>
    </row>
    <row r="25" spans="1:26" s="30" customFormat="1" ht="15.6" customHeight="1" x14ac:dyDescent="0.25">
      <c r="A25" s="77" t="s">
        <v>56</v>
      </c>
      <c r="B25" s="85">
        <v>4648743.7077905396</v>
      </c>
      <c r="C25" s="85">
        <v>10395603.256188801</v>
      </c>
      <c r="D25" s="85">
        <v>6714133.7406822396</v>
      </c>
      <c r="E25" s="85">
        <v>6249634.4231596701</v>
      </c>
      <c r="F25" s="85">
        <v>7339398.7004398797</v>
      </c>
      <c r="G25" s="85">
        <v>5701068.3204874098</v>
      </c>
      <c r="H25" s="85">
        <v>12361952.0920265</v>
      </c>
      <c r="I25" s="85">
        <v>6054716.6341890199</v>
      </c>
      <c r="J25" s="85">
        <v>8328689.5765018295</v>
      </c>
      <c r="K25" s="85">
        <v>11734990.3147914</v>
      </c>
      <c r="L25" s="85">
        <v>9399501.5661744904</v>
      </c>
      <c r="M25" s="85">
        <v>5832536.97086241</v>
      </c>
      <c r="N25" s="85">
        <v>6295953.6926576598</v>
      </c>
      <c r="O25" s="85">
        <v>5948505.7259119097</v>
      </c>
      <c r="P25" s="85">
        <v>9974281.2002374008</v>
      </c>
      <c r="Q25" s="85">
        <v>1924749.7096359699</v>
      </c>
      <c r="R25" s="85">
        <v>7474069.2783176601</v>
      </c>
      <c r="S25" s="85">
        <v>2885237.9666009601</v>
      </c>
      <c r="T25" s="85">
        <v>3216587.14733613</v>
      </c>
      <c r="U25" s="85">
        <v>4895546.3904266804</v>
      </c>
      <c r="V25" s="85">
        <v>5802353.8418600801</v>
      </c>
      <c r="W25" s="85">
        <v>13549903.814137001</v>
      </c>
      <c r="X25" s="85">
        <v>156728158.07041568</v>
      </c>
      <c r="Y25" s="40"/>
      <c r="Z25" s="78"/>
    </row>
    <row r="26" spans="1:26" s="30" customFormat="1" ht="15.6" customHeight="1" x14ac:dyDescent="0.25">
      <c r="A26" s="318" t="s">
        <v>57</v>
      </c>
      <c r="B26" s="321">
        <v>1107112.76358657</v>
      </c>
      <c r="C26" s="321">
        <v>2008204.5431633501</v>
      </c>
      <c r="D26" s="321">
        <v>1863189.7728651999</v>
      </c>
      <c r="E26" s="321">
        <v>1307688.7485583399</v>
      </c>
      <c r="F26" s="321">
        <v>2323014.3855040902</v>
      </c>
      <c r="G26" s="321">
        <v>1478372.8000357</v>
      </c>
      <c r="H26" s="321">
        <v>1700839.9035888801</v>
      </c>
      <c r="I26" s="321">
        <v>757299.35600145301</v>
      </c>
      <c r="J26" s="321">
        <v>1750956.1192244799</v>
      </c>
      <c r="K26" s="321">
        <v>2278676.5361945401</v>
      </c>
      <c r="L26" s="321">
        <v>3226328.6136678099</v>
      </c>
      <c r="M26" s="321">
        <v>2182333.3899504798</v>
      </c>
      <c r="N26" s="321">
        <v>2155997.3741951799</v>
      </c>
      <c r="O26" s="321">
        <v>1791738.05079492</v>
      </c>
      <c r="P26" s="321">
        <v>3339451.2467433098</v>
      </c>
      <c r="Q26" s="321">
        <v>878089.43670190405</v>
      </c>
      <c r="R26" s="321">
        <v>3019418.65022325</v>
      </c>
      <c r="S26" s="321">
        <v>1443369.2347913201</v>
      </c>
      <c r="T26" s="321">
        <v>1520932.6904756899</v>
      </c>
      <c r="U26" s="321">
        <v>1222346.7228196601</v>
      </c>
      <c r="V26" s="321">
        <v>2299567.5529118199</v>
      </c>
      <c r="W26" s="321">
        <v>4770374.7694477402</v>
      </c>
      <c r="X26" s="321">
        <v>44425302.661445692</v>
      </c>
      <c r="Y26" s="40"/>
      <c r="Z26" s="78"/>
    </row>
    <row r="27" spans="1:26" s="30" customFormat="1" ht="15.6" customHeight="1" x14ac:dyDescent="0.25">
      <c r="A27" s="79" t="s">
        <v>58</v>
      </c>
      <c r="B27" s="86">
        <v>737584.56840536196</v>
      </c>
      <c r="C27" s="86">
        <v>1199267.8316512001</v>
      </c>
      <c r="D27" s="86">
        <v>1008838.60625328</v>
      </c>
      <c r="E27" s="86">
        <v>695232.15357048402</v>
      </c>
      <c r="F27" s="86">
        <v>1183728.39029555</v>
      </c>
      <c r="G27" s="86">
        <v>980534.53157172399</v>
      </c>
      <c r="H27" s="86">
        <v>1386989.0843350999</v>
      </c>
      <c r="I27" s="86">
        <v>690090.078620599</v>
      </c>
      <c r="J27" s="86">
        <v>1151419.69429611</v>
      </c>
      <c r="K27" s="86">
        <v>1655266.5989337701</v>
      </c>
      <c r="L27" s="86">
        <v>1245619.7463098899</v>
      </c>
      <c r="M27" s="86">
        <v>960554.17035106698</v>
      </c>
      <c r="N27" s="86">
        <v>777214.28722742305</v>
      </c>
      <c r="O27" s="86">
        <v>723255.73929503397</v>
      </c>
      <c r="P27" s="86">
        <v>1647101.8159197101</v>
      </c>
      <c r="Q27" s="86">
        <v>337758.87848153501</v>
      </c>
      <c r="R27" s="86">
        <v>1321476.99556437</v>
      </c>
      <c r="S27" s="86">
        <v>501831.86758456699</v>
      </c>
      <c r="T27" s="86">
        <v>386307.44143058202</v>
      </c>
      <c r="U27" s="86">
        <v>700691.87675373396</v>
      </c>
      <c r="V27" s="86">
        <v>646376.26778518804</v>
      </c>
      <c r="W27" s="86">
        <v>919312.94795017398</v>
      </c>
      <c r="X27" s="86">
        <v>20856453.572586451</v>
      </c>
      <c r="Y27" s="40"/>
      <c r="Z27" s="78"/>
    </row>
    <row r="28" spans="1:26" s="30" customFormat="1" ht="15.6" customHeight="1" x14ac:dyDescent="0.25">
      <c r="A28" s="318" t="s">
        <v>59</v>
      </c>
      <c r="B28" s="321">
        <v>189173.971203361</v>
      </c>
      <c r="C28" s="321">
        <v>289331.63099198201</v>
      </c>
      <c r="D28" s="321">
        <v>320657.255264109</v>
      </c>
      <c r="E28" s="321">
        <v>249091.74954040299</v>
      </c>
      <c r="F28" s="321">
        <v>359360.94619959302</v>
      </c>
      <c r="G28" s="321">
        <v>299324.75291997701</v>
      </c>
      <c r="H28" s="321">
        <v>384179.65814743697</v>
      </c>
      <c r="I28" s="321">
        <v>192522.348413973</v>
      </c>
      <c r="J28" s="321">
        <v>338646.59669226699</v>
      </c>
      <c r="K28" s="321">
        <v>484284.47462226701</v>
      </c>
      <c r="L28" s="321">
        <v>528603.38895109203</v>
      </c>
      <c r="M28" s="321">
        <v>326679.08463510702</v>
      </c>
      <c r="N28" s="321">
        <v>332276.24510322401</v>
      </c>
      <c r="O28" s="321">
        <v>313680.434076684</v>
      </c>
      <c r="P28" s="321">
        <v>514365.113211933</v>
      </c>
      <c r="Q28" s="321">
        <v>124104.72224323</v>
      </c>
      <c r="R28" s="321">
        <v>387152.89677941101</v>
      </c>
      <c r="S28" s="321">
        <v>149625.415311508</v>
      </c>
      <c r="T28" s="321">
        <v>209021.61208349801</v>
      </c>
      <c r="U28" s="321">
        <v>251478.68539071499</v>
      </c>
      <c r="V28" s="321">
        <v>309595.13723069098</v>
      </c>
      <c r="W28" s="321">
        <v>630771.53908737295</v>
      </c>
      <c r="X28" s="321">
        <v>7183927.6580998329</v>
      </c>
      <c r="Y28" s="40"/>
      <c r="Z28" s="78"/>
    </row>
    <row r="29" spans="1:26" s="30" customFormat="1" ht="15.6" customHeight="1" x14ac:dyDescent="0.25">
      <c r="A29" s="79" t="s">
        <v>60</v>
      </c>
      <c r="B29" s="86">
        <v>93673.757855093194</v>
      </c>
      <c r="C29" s="86">
        <v>173836.241442342</v>
      </c>
      <c r="D29" s="86">
        <v>180935.20888732601</v>
      </c>
      <c r="E29" s="86">
        <v>116012.11479705801</v>
      </c>
      <c r="F29" s="86">
        <v>211828.17156042499</v>
      </c>
      <c r="G29" s="86">
        <v>169174.12672119701</v>
      </c>
      <c r="H29" s="86">
        <v>150740.17821676901</v>
      </c>
      <c r="I29" s="86">
        <v>94316.649175589497</v>
      </c>
      <c r="J29" s="86">
        <v>185478.641890253</v>
      </c>
      <c r="K29" s="86">
        <v>249638.29495234499</v>
      </c>
      <c r="L29" s="86">
        <v>314212.94292762998</v>
      </c>
      <c r="M29" s="86">
        <v>205226.240615702</v>
      </c>
      <c r="N29" s="86">
        <v>200689.28794233999</v>
      </c>
      <c r="O29" s="86">
        <v>167746.46767987401</v>
      </c>
      <c r="P29" s="86">
        <v>339057.75042455801</v>
      </c>
      <c r="Q29" s="86">
        <v>84938.656199184406</v>
      </c>
      <c r="R29" s="86">
        <v>273831.358529814</v>
      </c>
      <c r="S29" s="86">
        <v>130233.870521983</v>
      </c>
      <c r="T29" s="86">
        <v>129729.339897746</v>
      </c>
      <c r="U29" s="86">
        <v>109466.706540131</v>
      </c>
      <c r="V29" s="86">
        <v>206229.94085871</v>
      </c>
      <c r="W29" s="86">
        <v>426563.08981602697</v>
      </c>
      <c r="X29" s="86">
        <v>4213559.0374520971</v>
      </c>
      <c r="Y29" s="40"/>
      <c r="Z29" s="78"/>
    </row>
    <row r="30" spans="1:26" s="19" customFormat="1" ht="20.100000000000001" customHeight="1" thickBot="1" x14ac:dyDescent="0.35">
      <c r="A30" s="316" t="s">
        <v>34</v>
      </c>
      <c r="B30" s="322">
        <v>4616711.7108393852</v>
      </c>
      <c r="C30" s="322">
        <v>7940243.1010645274</v>
      </c>
      <c r="D30" s="322">
        <v>7622894.5582706872</v>
      </c>
      <c r="E30" s="322">
        <v>6473297.2965942342</v>
      </c>
      <c r="F30" s="322">
        <v>10381421.614485379</v>
      </c>
      <c r="G30" s="322">
        <v>9071317.8149986546</v>
      </c>
      <c r="H30" s="322">
        <v>8957384.1580224894</v>
      </c>
      <c r="I30" s="322">
        <v>4867165.8725782083</v>
      </c>
      <c r="J30" s="322">
        <v>8328883.4643054409</v>
      </c>
      <c r="K30" s="322">
        <v>12664825.33274857</v>
      </c>
      <c r="L30" s="322">
        <v>16439893.795095058</v>
      </c>
      <c r="M30" s="322">
        <v>9520989.3067718241</v>
      </c>
      <c r="N30" s="322">
        <v>9777173.4652942568</v>
      </c>
      <c r="O30" s="322">
        <v>8976972.7516780347</v>
      </c>
      <c r="P30" s="322">
        <v>16069176.328770218</v>
      </c>
      <c r="Q30" s="322">
        <v>3903926.7621078058</v>
      </c>
      <c r="R30" s="322">
        <v>11755621.424504835</v>
      </c>
      <c r="S30" s="322">
        <v>4487786.7832084633</v>
      </c>
      <c r="T30" s="322">
        <v>6224308.9479860924</v>
      </c>
      <c r="U30" s="322">
        <v>6301130.8816080363</v>
      </c>
      <c r="V30" s="322">
        <v>10902185.043096844</v>
      </c>
      <c r="W30" s="322">
        <v>25554186.585970663</v>
      </c>
      <c r="X30" s="322">
        <v>210837496.99999973</v>
      </c>
      <c r="Y30" s="82"/>
      <c r="Z30" s="83"/>
    </row>
    <row r="31" spans="1:26" s="19" customFormat="1" ht="20.100000000000001" customHeight="1" thickBot="1" x14ac:dyDescent="0.35">
      <c r="A31" s="77" t="s">
        <v>345</v>
      </c>
      <c r="B31" s="329">
        <v>4529014.1681109602</v>
      </c>
      <c r="C31" s="329">
        <v>7789412.8451932799</v>
      </c>
      <c r="D31" s="329">
        <v>7478092.5513208797</v>
      </c>
      <c r="E31" s="329">
        <v>6350332.6624956802</v>
      </c>
      <c r="F31" s="329">
        <v>10184219.5315655</v>
      </c>
      <c r="G31" s="329">
        <v>8899002.0345230903</v>
      </c>
      <c r="H31" s="329">
        <v>8787232.6239579394</v>
      </c>
      <c r="I31" s="329">
        <v>4774710.7846690798</v>
      </c>
      <c r="J31" s="329">
        <v>8170670.7234544</v>
      </c>
      <c r="K31" s="329">
        <v>12424248.4610849</v>
      </c>
      <c r="L31" s="329">
        <v>16127606.9600386</v>
      </c>
      <c r="M31" s="329">
        <v>9340131.7139992192</v>
      </c>
      <c r="N31" s="329">
        <v>9591449.4821998104</v>
      </c>
      <c r="O31" s="329">
        <v>8806449.1191077307</v>
      </c>
      <c r="P31" s="329">
        <v>15763931.521217201</v>
      </c>
      <c r="Q31" s="329">
        <v>3829769.04868057</v>
      </c>
      <c r="R31" s="329">
        <v>11532315.492329299</v>
      </c>
      <c r="S31" s="329">
        <v>4402538.2561556604</v>
      </c>
      <c r="T31" s="329">
        <v>6106074.0149623696</v>
      </c>
      <c r="U31" s="329">
        <v>6181436.6643083496</v>
      </c>
      <c r="V31" s="329">
        <v>10695090.7087451</v>
      </c>
      <c r="W31" s="329">
        <v>25068767.631880101</v>
      </c>
      <c r="X31" s="329">
        <v>206832496.99999973</v>
      </c>
      <c r="Y31" s="82"/>
      <c r="Z31" s="83"/>
    </row>
    <row r="32" spans="1:26" s="19" customFormat="1" ht="20.100000000000001" customHeight="1" thickBot="1" x14ac:dyDescent="0.35">
      <c r="A32" s="318" t="s">
        <v>346</v>
      </c>
      <c r="B32" s="330">
        <v>67990.229755745502</v>
      </c>
      <c r="C32" s="330">
        <v>116935.816349619</v>
      </c>
      <c r="D32" s="330">
        <v>112262.230107154</v>
      </c>
      <c r="E32" s="330">
        <v>95332.132053934998</v>
      </c>
      <c r="F32" s="330">
        <v>152887.00810642299</v>
      </c>
      <c r="G32" s="330">
        <v>133593.133177685</v>
      </c>
      <c r="H32" s="330">
        <v>131915.234274763</v>
      </c>
      <c r="I32" s="330">
        <v>71678.663659886704</v>
      </c>
      <c r="J32" s="330">
        <v>122659.315940695</v>
      </c>
      <c r="K32" s="330">
        <v>186514.653312282</v>
      </c>
      <c r="L32" s="330">
        <v>242110.018189839</v>
      </c>
      <c r="M32" s="330">
        <v>140215.43709336701</v>
      </c>
      <c r="N32" s="330">
        <v>143988.256556368</v>
      </c>
      <c r="O32" s="330">
        <v>132203.71513877501</v>
      </c>
      <c r="P32" s="330">
        <v>236650.46877705801</v>
      </c>
      <c r="Q32" s="330">
        <v>57493.058724486502</v>
      </c>
      <c r="R32" s="330">
        <v>173124.82382148399</v>
      </c>
      <c r="S32" s="330">
        <v>66091.554681387104</v>
      </c>
      <c r="T32" s="330">
        <v>91665.285153223202</v>
      </c>
      <c r="U32" s="330">
        <v>92796.640378409298</v>
      </c>
      <c r="V32" s="330">
        <v>160556.28168843099</v>
      </c>
      <c r="W32" s="330">
        <v>376336.043058977</v>
      </c>
      <c r="X32" s="330">
        <v>3104999.9999999935</v>
      </c>
      <c r="Y32" s="82"/>
      <c r="Z32" s="83"/>
    </row>
    <row r="33" spans="1:26" s="19" customFormat="1" ht="20.100000000000001" customHeight="1" thickBot="1" x14ac:dyDescent="0.35">
      <c r="A33" s="79" t="s">
        <v>347</v>
      </c>
      <c r="B33" s="329">
        <v>19707.312972679902</v>
      </c>
      <c r="C33" s="329">
        <v>33894.439521628701</v>
      </c>
      <c r="D33" s="329">
        <v>32539.7768426535</v>
      </c>
      <c r="E33" s="329">
        <v>27632.502044618799</v>
      </c>
      <c r="F33" s="329">
        <v>44315.074813456202</v>
      </c>
      <c r="G33" s="329">
        <v>38722.647297879797</v>
      </c>
      <c r="H33" s="329">
        <v>38236.299789786601</v>
      </c>
      <c r="I33" s="329">
        <v>20776.4242492425</v>
      </c>
      <c r="J33" s="329">
        <v>35553.424910346497</v>
      </c>
      <c r="K33" s="329">
        <v>54062.218351386196</v>
      </c>
      <c r="L33" s="329">
        <v>70176.816866620095</v>
      </c>
      <c r="M33" s="329">
        <v>40642.155679236901</v>
      </c>
      <c r="N33" s="329">
        <v>41735.726538078001</v>
      </c>
      <c r="O33" s="329">
        <v>38319.917431529</v>
      </c>
      <c r="P33" s="329">
        <v>68594.338775959099</v>
      </c>
      <c r="Q33" s="329">
        <v>16664.6547027497</v>
      </c>
      <c r="R33" s="329">
        <v>50181.108354053402</v>
      </c>
      <c r="S33" s="329">
        <v>19156.972371416501</v>
      </c>
      <c r="T33" s="329">
        <v>26569.647870499499</v>
      </c>
      <c r="U33" s="329">
        <v>26897.576921278102</v>
      </c>
      <c r="V33" s="329">
        <v>46538.052663313501</v>
      </c>
      <c r="W33" s="329">
        <v>109082.91103158701</v>
      </c>
      <c r="X33" s="329">
        <v>899999.99999999953</v>
      </c>
      <c r="Y33" s="82"/>
      <c r="Z33" s="83"/>
    </row>
    <row r="34" spans="1:26" s="19" customFormat="1" ht="20.100000000000001" customHeight="1" thickBot="1" x14ac:dyDescent="0.35">
      <c r="A34" s="323" t="s">
        <v>61</v>
      </c>
      <c r="B34" s="324">
        <v>32567437.091940686</v>
      </c>
      <c r="C34" s="324">
        <v>61305534.930354424</v>
      </c>
      <c r="D34" s="324">
        <v>52161800.770778112</v>
      </c>
      <c r="E34" s="324">
        <v>43969232.994468622</v>
      </c>
      <c r="F34" s="324">
        <v>69062433.577342108</v>
      </c>
      <c r="G34" s="324">
        <v>55027580.974358715</v>
      </c>
      <c r="H34" s="324">
        <v>65817516.320106074</v>
      </c>
      <c r="I34" s="324">
        <v>35400253.749178506</v>
      </c>
      <c r="J34" s="324">
        <v>57666619.324619099</v>
      </c>
      <c r="K34" s="324">
        <v>83726045.111182004</v>
      </c>
      <c r="L34" s="324">
        <v>103847102.9008594</v>
      </c>
      <c r="M34" s="324">
        <v>60808385.434241548</v>
      </c>
      <c r="N34" s="324">
        <v>60195391.377392165</v>
      </c>
      <c r="O34" s="324">
        <v>54084773.606692605</v>
      </c>
      <c r="P34" s="324">
        <v>102325809.67099912</v>
      </c>
      <c r="Q34" s="324">
        <v>24673511.593447592</v>
      </c>
      <c r="R34" s="324">
        <v>73461501.667426273</v>
      </c>
      <c r="S34" s="324">
        <v>29342693.846135452</v>
      </c>
      <c r="T34" s="324">
        <v>38445779.176695205</v>
      </c>
      <c r="U34" s="324">
        <v>38867790.682262003</v>
      </c>
      <c r="V34" s="324">
        <v>69172911.254785031</v>
      </c>
      <c r="W34" s="324">
        <v>164215167.94473329</v>
      </c>
      <c r="X34" s="324">
        <v>1376145273.9999986</v>
      </c>
      <c r="Y34" s="82"/>
      <c r="Z34" s="83"/>
    </row>
    <row r="35" spans="1:26" s="30" customFormat="1" ht="15.6" customHeight="1" x14ac:dyDescent="0.25">
      <c r="A35" s="77" t="s">
        <v>64</v>
      </c>
      <c r="B35" s="85">
        <v>7187419.9240311002</v>
      </c>
      <c r="C35" s="85">
        <v>15197264.8087206</v>
      </c>
      <c r="D35" s="85">
        <v>8563407.6497139595</v>
      </c>
      <c r="E35" s="85">
        <v>8405072.9831322096</v>
      </c>
      <c r="F35" s="85">
        <v>11474949.256482501</v>
      </c>
      <c r="G35" s="85">
        <v>10055817.7125871</v>
      </c>
      <c r="H35" s="85">
        <v>17915203.481021501</v>
      </c>
      <c r="I35" s="85">
        <v>8254250.0123791602</v>
      </c>
      <c r="J35" s="85">
        <v>10660846.946438501</v>
      </c>
      <c r="K35" s="85">
        <v>16661608.110365</v>
      </c>
      <c r="L35" s="85">
        <v>17509234.6979734</v>
      </c>
      <c r="M35" s="85">
        <v>11000710.9394546</v>
      </c>
      <c r="N35" s="85">
        <v>10755321.167693401</v>
      </c>
      <c r="O35" s="85">
        <v>9612450.6986805499</v>
      </c>
      <c r="P35" s="85">
        <v>17314852.116231799</v>
      </c>
      <c r="Q35" s="85">
        <v>4127309.9682332599</v>
      </c>
      <c r="R35" s="85">
        <v>12606636.6657716</v>
      </c>
      <c r="S35" s="85">
        <v>4755748.5254857102</v>
      </c>
      <c r="T35" s="85">
        <v>6541847.3617935097</v>
      </c>
      <c r="U35" s="85">
        <v>7475434.1279899897</v>
      </c>
      <c r="V35" s="85">
        <v>11527121.9909782</v>
      </c>
      <c r="W35" s="85">
        <v>27505922.597092401</v>
      </c>
      <c r="X35" s="85">
        <v>255108431.74225008</v>
      </c>
      <c r="Y35" s="40"/>
      <c r="Z35" s="78"/>
    </row>
    <row r="36" spans="1:26" s="30" customFormat="1" ht="15.6" customHeight="1" x14ac:dyDescent="0.25">
      <c r="A36" s="318" t="s">
        <v>62</v>
      </c>
      <c r="B36" s="321">
        <v>3989914.7778649898</v>
      </c>
      <c r="C36" s="321">
        <v>6728026.6778580397</v>
      </c>
      <c r="D36" s="321">
        <v>6523461.5977718504</v>
      </c>
      <c r="E36" s="321">
        <v>5517759.43171209</v>
      </c>
      <c r="F36" s="321">
        <v>8582966.2047809493</v>
      </c>
      <c r="G36" s="321">
        <v>7597068.0090343896</v>
      </c>
      <c r="H36" s="321">
        <v>7463011.19339961</v>
      </c>
      <c r="I36" s="321">
        <v>4047575.74885331</v>
      </c>
      <c r="J36" s="321">
        <v>7077329.9798081899</v>
      </c>
      <c r="K36" s="321">
        <v>10701437.658854101</v>
      </c>
      <c r="L36" s="321">
        <v>13637555.994930699</v>
      </c>
      <c r="M36" s="321">
        <v>8180701.5783165302</v>
      </c>
      <c r="N36" s="321">
        <v>8034886.7788038598</v>
      </c>
      <c r="O36" s="321">
        <v>7183113.1223627198</v>
      </c>
      <c r="P36" s="321">
        <v>13603974.562599299</v>
      </c>
      <c r="Q36" s="321">
        <v>3352959.6390146199</v>
      </c>
      <c r="R36" s="321">
        <v>10101014.7318925</v>
      </c>
      <c r="S36" s="321">
        <v>3979560.1445146902</v>
      </c>
      <c r="T36" s="321">
        <v>5188541.6283992501</v>
      </c>
      <c r="U36" s="321">
        <v>5030916.2901752098</v>
      </c>
      <c r="V36" s="321">
        <v>8994561.5074681006</v>
      </c>
      <c r="W36" s="321">
        <v>20300734.751613401</v>
      </c>
      <c r="X36" s="321">
        <v>175817072.01002839</v>
      </c>
      <c r="Y36" s="40"/>
      <c r="Z36" s="78"/>
    </row>
    <row r="37" spans="1:26" s="30" customFormat="1" ht="15.6" customHeight="1" x14ac:dyDescent="0.25">
      <c r="A37" s="79" t="s">
        <v>63</v>
      </c>
      <c r="B37" s="86">
        <v>3094943.3836570699</v>
      </c>
      <c r="C37" s="86">
        <v>6579269.2674647504</v>
      </c>
      <c r="D37" s="86">
        <v>5866566.2457768098</v>
      </c>
      <c r="E37" s="86">
        <v>4636365.898604</v>
      </c>
      <c r="F37" s="86">
        <v>6206313.56435923</v>
      </c>
      <c r="G37" s="86">
        <v>5105966.5156421103</v>
      </c>
      <c r="H37" s="86">
        <v>5911766.5469332403</v>
      </c>
      <c r="I37" s="86">
        <v>3449946.69085587</v>
      </c>
      <c r="J37" s="86">
        <v>5959947.0877263704</v>
      </c>
      <c r="K37" s="86">
        <v>7435414.06118993</v>
      </c>
      <c r="L37" s="86">
        <v>9563979.2636076696</v>
      </c>
      <c r="M37" s="86">
        <v>5275024.1569375601</v>
      </c>
      <c r="N37" s="86">
        <v>5742531.5104213301</v>
      </c>
      <c r="O37" s="86">
        <v>5333564.5783724999</v>
      </c>
      <c r="P37" s="86">
        <v>8844499.7446506005</v>
      </c>
      <c r="Q37" s="86">
        <v>2242736.76373751</v>
      </c>
      <c r="R37" s="86">
        <v>6470916.2692451598</v>
      </c>
      <c r="S37" s="86">
        <v>2480517.3118932499</v>
      </c>
      <c r="T37" s="86">
        <v>3433342.4985943302</v>
      </c>
      <c r="U37" s="86">
        <v>3697945.20348026</v>
      </c>
      <c r="V37" s="86">
        <v>6290611.7712255502</v>
      </c>
      <c r="W37" s="86">
        <v>15595700.455917601</v>
      </c>
      <c r="X37" s="86">
        <v>129217868.79029271</v>
      </c>
      <c r="Y37" s="40"/>
      <c r="Z37" s="78"/>
    </row>
    <row r="38" spans="1:26" s="30" customFormat="1" ht="15.6" customHeight="1" x14ac:dyDescent="0.25">
      <c r="A38" s="318" t="s">
        <v>65</v>
      </c>
      <c r="B38" s="321">
        <v>2510929.7055979902</v>
      </c>
      <c r="C38" s="321">
        <v>4414540.0956261205</v>
      </c>
      <c r="D38" s="321">
        <v>3986184.4049581699</v>
      </c>
      <c r="E38" s="321">
        <v>3688872.5007078298</v>
      </c>
      <c r="F38" s="321">
        <v>5099326.4144837204</v>
      </c>
      <c r="G38" s="321">
        <v>4566076.4905231101</v>
      </c>
      <c r="H38" s="321">
        <v>4760391.6699146898</v>
      </c>
      <c r="I38" s="321">
        <v>2599550.1125336001</v>
      </c>
      <c r="J38" s="321">
        <v>4381617.0110689504</v>
      </c>
      <c r="K38" s="321">
        <v>6717843.5782454005</v>
      </c>
      <c r="L38" s="321">
        <v>8348435.5407946697</v>
      </c>
      <c r="M38" s="321">
        <v>5106724.8981184596</v>
      </c>
      <c r="N38" s="321">
        <v>4908851.9997005397</v>
      </c>
      <c r="O38" s="321">
        <v>4464719.20455164</v>
      </c>
      <c r="P38" s="321">
        <v>8613863.5419253092</v>
      </c>
      <c r="Q38" s="321">
        <v>2165559.8087784098</v>
      </c>
      <c r="R38" s="321">
        <v>6321973.9786325702</v>
      </c>
      <c r="S38" s="321">
        <v>2469219.86152018</v>
      </c>
      <c r="T38" s="321">
        <v>3326321.1672265399</v>
      </c>
      <c r="U38" s="321">
        <v>2881082.8020580001</v>
      </c>
      <c r="V38" s="321">
        <v>5753821.9610483097</v>
      </c>
      <c r="W38" s="321">
        <v>12367532.515120599</v>
      </c>
      <c r="X38" s="321">
        <v>109453439.26313479</v>
      </c>
      <c r="Y38" s="40"/>
      <c r="Z38" s="78"/>
    </row>
    <row r="39" spans="1:26" s="30" customFormat="1" ht="15.6" customHeight="1" x14ac:dyDescent="0.25">
      <c r="A39" s="79" t="s">
        <v>66</v>
      </c>
      <c r="B39" s="86">
        <v>3088771.9179517101</v>
      </c>
      <c r="C39" s="86">
        <v>5312352.4812466297</v>
      </c>
      <c r="D39" s="86">
        <v>5100033.1231019301</v>
      </c>
      <c r="E39" s="86">
        <v>4330904.7994763702</v>
      </c>
      <c r="F39" s="86">
        <v>6945602.3160279598</v>
      </c>
      <c r="G39" s="86">
        <v>6069088.4509851001</v>
      </c>
      <c r="H39" s="86">
        <v>5992862.1015357096</v>
      </c>
      <c r="I39" s="86">
        <v>3256336.1563027399</v>
      </c>
      <c r="J39" s="86">
        <v>5572369.0288128704</v>
      </c>
      <c r="K39" s="86">
        <v>8473294.2587062698</v>
      </c>
      <c r="L39" s="86">
        <v>10998971.8806084</v>
      </c>
      <c r="M39" s="86">
        <v>6369937.3588411901</v>
      </c>
      <c r="N39" s="86">
        <v>6541335.2030709498</v>
      </c>
      <c r="O39" s="86">
        <v>6005967.6844234997</v>
      </c>
      <c r="P39" s="86">
        <v>10750946.495616401</v>
      </c>
      <c r="Q39" s="86">
        <v>2611889.1773613398</v>
      </c>
      <c r="R39" s="86">
        <v>7864999.0747376597</v>
      </c>
      <c r="S39" s="86">
        <v>3002515.7856800398</v>
      </c>
      <c r="T39" s="86">
        <v>4164321.2510012998</v>
      </c>
      <c r="U39" s="86">
        <v>4215718.3158639604</v>
      </c>
      <c r="V39" s="86">
        <v>7294014.6828679601</v>
      </c>
      <c r="W39" s="86">
        <v>17096812.375684101</v>
      </c>
      <c r="X39" s="86">
        <v>141059043.91990411</v>
      </c>
      <c r="Y39" s="40"/>
      <c r="Z39" s="78"/>
    </row>
    <row r="40" spans="1:26" s="30" customFormat="1" ht="15.6" customHeight="1" x14ac:dyDescent="0.25">
      <c r="A40" s="318" t="s">
        <v>67</v>
      </c>
      <c r="B40" s="321">
        <v>1853314.54229832</v>
      </c>
      <c r="C40" s="321">
        <v>3859539.4460400101</v>
      </c>
      <c r="D40" s="321">
        <v>3623251.22091026</v>
      </c>
      <c r="E40" s="321">
        <v>2601086.0923878802</v>
      </c>
      <c r="F40" s="321">
        <v>3839736.50557872</v>
      </c>
      <c r="G40" s="321">
        <v>3077211.0895469701</v>
      </c>
      <c r="H40" s="321">
        <v>3289801.5967902299</v>
      </c>
      <c r="I40" s="321">
        <v>1999956.80945567</v>
      </c>
      <c r="J40" s="321">
        <v>3652877.9003176298</v>
      </c>
      <c r="K40" s="321">
        <v>4548443.65384873</v>
      </c>
      <c r="L40" s="321">
        <v>5781025.2779897004</v>
      </c>
      <c r="M40" s="321">
        <v>3427842.5007079202</v>
      </c>
      <c r="N40" s="321">
        <v>3580391.68801567</v>
      </c>
      <c r="O40" s="321">
        <v>3173954.8810430402</v>
      </c>
      <c r="P40" s="321">
        <v>5696797.7465396198</v>
      </c>
      <c r="Q40" s="321">
        <v>1448052.35751394</v>
      </c>
      <c r="R40" s="321">
        <v>4387638.0907318704</v>
      </c>
      <c r="S40" s="321">
        <v>1898599.2333446001</v>
      </c>
      <c r="T40" s="321">
        <v>2196315.3160284502</v>
      </c>
      <c r="U40" s="321">
        <v>2136768.5041275802</v>
      </c>
      <c r="V40" s="321">
        <v>3792229.19589607</v>
      </c>
      <c r="W40" s="321">
        <v>8786110.4090042803</v>
      </c>
      <c r="X40" s="321">
        <v>78650944.058117166</v>
      </c>
      <c r="Y40" s="40"/>
      <c r="Z40" s="78"/>
    </row>
    <row r="41" spans="1:26" s="30" customFormat="1" ht="15.6" customHeight="1" x14ac:dyDescent="0.25">
      <c r="A41" s="79" t="s">
        <v>71</v>
      </c>
      <c r="B41" s="86">
        <v>2396552.63447817</v>
      </c>
      <c r="C41" s="86">
        <v>4049737.1921362798</v>
      </c>
      <c r="D41" s="86">
        <v>4628511.2581564002</v>
      </c>
      <c r="E41" s="86">
        <v>3732935.8473372902</v>
      </c>
      <c r="F41" s="86">
        <v>4852608.0462805703</v>
      </c>
      <c r="G41" s="86">
        <v>4659631.3054603897</v>
      </c>
      <c r="H41" s="86">
        <v>4913393.2028926499</v>
      </c>
      <c r="I41" s="86">
        <v>2845297.1709195799</v>
      </c>
      <c r="J41" s="86">
        <v>4837445.6517906198</v>
      </c>
      <c r="K41" s="86">
        <v>8202555.5773940701</v>
      </c>
      <c r="L41" s="86">
        <v>10342283.349886499</v>
      </c>
      <c r="M41" s="86">
        <v>6350665.1571462397</v>
      </c>
      <c r="N41" s="86">
        <v>5607923.7992222896</v>
      </c>
      <c r="O41" s="86">
        <v>4311934.1863891203</v>
      </c>
      <c r="P41" s="86">
        <v>8560529.7557152193</v>
      </c>
      <c r="Q41" s="86">
        <v>2449996.9728695899</v>
      </c>
      <c r="R41" s="86">
        <v>6626788.6882943204</v>
      </c>
      <c r="S41" s="86">
        <v>2673516.4280120698</v>
      </c>
      <c r="T41" s="86">
        <v>3821376.4923974602</v>
      </c>
      <c r="U41" s="86">
        <v>3169535.8892163499</v>
      </c>
      <c r="V41" s="86">
        <v>7027334.9724995196</v>
      </c>
      <c r="W41" s="86">
        <v>17281658.1397098</v>
      </c>
      <c r="X41" s="86">
        <v>123342211.7182045</v>
      </c>
      <c r="Y41" s="40"/>
      <c r="Z41" s="78"/>
    </row>
    <row r="42" spans="1:26" s="30" customFormat="1" ht="15.6" customHeight="1" x14ac:dyDescent="0.25">
      <c r="A42" s="318" t="s">
        <v>68</v>
      </c>
      <c r="B42" s="321">
        <v>1223826.0022205899</v>
      </c>
      <c r="C42" s="321">
        <v>2104847.9046721002</v>
      </c>
      <c r="D42" s="321">
        <v>2020723.2239981799</v>
      </c>
      <c r="E42" s="321">
        <v>1715980.9942379801</v>
      </c>
      <c r="F42" s="321">
        <v>2751970.3433056902</v>
      </c>
      <c r="G42" s="321">
        <v>2404680.06489055</v>
      </c>
      <c r="H42" s="321">
        <v>2374477.8385725999</v>
      </c>
      <c r="I42" s="321">
        <v>1290217.91375812</v>
      </c>
      <c r="J42" s="321">
        <v>2207871.0544455601</v>
      </c>
      <c r="K42" s="321">
        <v>3357268.88023115</v>
      </c>
      <c r="L42" s="321">
        <v>4357986.9743532902</v>
      </c>
      <c r="M42" s="321">
        <v>2523881.71718287</v>
      </c>
      <c r="N42" s="321">
        <v>2591792.5710966298</v>
      </c>
      <c r="O42" s="321">
        <v>2379670.50204481</v>
      </c>
      <c r="P42" s="321">
        <v>4259714.9350356897</v>
      </c>
      <c r="Q42" s="321">
        <v>1034876.63546652</v>
      </c>
      <c r="R42" s="321">
        <v>3116251.5817897702</v>
      </c>
      <c r="S42" s="321">
        <v>1189649.79875554</v>
      </c>
      <c r="T42" s="321">
        <v>1649977.6493548299</v>
      </c>
      <c r="U42" s="321">
        <v>1670342.0744686299</v>
      </c>
      <c r="V42" s="321">
        <v>2890017.4783355901</v>
      </c>
      <c r="W42" s="321">
        <v>6774059.1070655296</v>
      </c>
      <c r="X42" s="321">
        <v>55890085.245282218</v>
      </c>
      <c r="Y42" s="40"/>
      <c r="Z42" s="78"/>
    </row>
    <row r="43" spans="1:26" s="30" customFormat="1" ht="15.6" customHeight="1" x14ac:dyDescent="0.25">
      <c r="A43" s="79" t="s">
        <v>70</v>
      </c>
      <c r="B43" s="86">
        <v>1454820.8334393399</v>
      </c>
      <c r="C43" s="86">
        <v>2513510.2268938702</v>
      </c>
      <c r="D43" s="86">
        <v>2379606.4987119799</v>
      </c>
      <c r="E43" s="86">
        <v>1915091.9419277699</v>
      </c>
      <c r="F43" s="86">
        <v>2975413.8050569701</v>
      </c>
      <c r="G43" s="86">
        <v>2576109.9437879599</v>
      </c>
      <c r="H43" s="86">
        <v>2737481.6723187999</v>
      </c>
      <c r="I43" s="86">
        <v>1495797.6719162201</v>
      </c>
      <c r="J43" s="86">
        <v>2570541.0661534802</v>
      </c>
      <c r="K43" s="86">
        <v>3727496.71989726</v>
      </c>
      <c r="L43" s="86">
        <v>4799351.9098332897</v>
      </c>
      <c r="M43" s="86">
        <v>2785567.6446418301</v>
      </c>
      <c r="N43" s="86">
        <v>2768986.2973381202</v>
      </c>
      <c r="O43" s="86">
        <v>2575293.3170219501</v>
      </c>
      <c r="P43" s="86">
        <v>4634861.0095210597</v>
      </c>
      <c r="Q43" s="86">
        <v>1136964.1991642499</v>
      </c>
      <c r="R43" s="86">
        <v>3366674.2335144798</v>
      </c>
      <c r="S43" s="86">
        <v>1358749.02919719</v>
      </c>
      <c r="T43" s="86">
        <v>1793510.5514135</v>
      </c>
      <c r="U43" s="86">
        <v>1838867.98103348</v>
      </c>
      <c r="V43" s="86">
        <v>2983178.8800655901</v>
      </c>
      <c r="W43" s="86">
        <v>7012341.2663017605</v>
      </c>
      <c r="X43" s="86">
        <v>61400216.699150153</v>
      </c>
      <c r="Y43" s="40"/>
      <c r="Z43" s="78"/>
    </row>
    <row r="44" spans="1:26" s="30" customFormat="1" ht="15.6" customHeight="1" x14ac:dyDescent="0.25">
      <c r="A44" s="318" t="s">
        <v>69</v>
      </c>
      <c r="B44" s="321">
        <v>1320412.3971102999</v>
      </c>
      <c r="C44" s="321">
        <v>1857853.3201609801</v>
      </c>
      <c r="D44" s="321">
        <v>1763770.9180773499</v>
      </c>
      <c r="E44" s="321">
        <v>1470253.6450150099</v>
      </c>
      <c r="F44" s="321">
        <v>2368689.8657991998</v>
      </c>
      <c r="G44" s="321">
        <v>2061316.99353472</v>
      </c>
      <c r="H44" s="321">
        <v>2101198.3612519102</v>
      </c>
      <c r="I44" s="321">
        <v>1131744.1780703999</v>
      </c>
      <c r="J44" s="321">
        <v>2113851.0463900599</v>
      </c>
      <c r="K44" s="321">
        <v>2922852.3115308401</v>
      </c>
      <c r="L44" s="321">
        <v>3658704.77321315</v>
      </c>
      <c r="M44" s="321">
        <v>2164955.8256030902</v>
      </c>
      <c r="N44" s="321">
        <v>2177795.7271550498</v>
      </c>
      <c r="O44" s="321">
        <v>2003023.3600155101</v>
      </c>
      <c r="P44" s="321">
        <v>3637361.75410099</v>
      </c>
      <c r="Q44" s="321">
        <v>873879.186728306</v>
      </c>
      <c r="R44" s="321">
        <v>2679260.7505929698</v>
      </c>
      <c r="S44" s="321">
        <v>1022409.31303632</v>
      </c>
      <c r="T44" s="321">
        <v>1369382.8622504999</v>
      </c>
      <c r="U44" s="321">
        <v>1434911.78305878</v>
      </c>
      <c r="V44" s="321">
        <v>2423426.0985981901</v>
      </c>
      <c r="W44" s="321">
        <v>5529735.4639639501</v>
      </c>
      <c r="X44" s="321">
        <v>48086789.935257569</v>
      </c>
      <c r="Y44" s="40"/>
      <c r="Z44" s="78"/>
    </row>
    <row r="45" spans="1:26" s="30" customFormat="1" ht="15.6" customHeight="1" x14ac:dyDescent="0.25">
      <c r="A45" s="79" t="s">
        <v>72</v>
      </c>
      <c r="B45" s="86">
        <v>926567.569705553</v>
      </c>
      <c r="C45" s="86">
        <v>1515512.72449922</v>
      </c>
      <c r="D45" s="86">
        <v>1423803.3396044699</v>
      </c>
      <c r="E45" s="86">
        <v>1187808.11100589</v>
      </c>
      <c r="F45" s="86">
        <v>1901418.8185016899</v>
      </c>
      <c r="G45" s="86">
        <v>1117239.65695041</v>
      </c>
      <c r="H45" s="86">
        <v>1596026.8199997901</v>
      </c>
      <c r="I45" s="86">
        <v>846565.76586119295</v>
      </c>
      <c r="J45" s="86">
        <v>1501463.62723875</v>
      </c>
      <c r="K45" s="86">
        <v>1826342.2728923301</v>
      </c>
      <c r="L45" s="86">
        <v>3798849.9894764302</v>
      </c>
      <c r="M45" s="86">
        <v>921964.353176562</v>
      </c>
      <c r="N45" s="86">
        <v>1162737.7391703899</v>
      </c>
      <c r="O45" s="86">
        <v>997916.52916439099</v>
      </c>
      <c r="P45" s="86">
        <v>3126946.8716734</v>
      </c>
      <c r="Q45" s="86">
        <v>305204.52669303003</v>
      </c>
      <c r="R45" s="86">
        <v>1873280.2530116099</v>
      </c>
      <c r="S45" s="86">
        <v>973411.35089684196</v>
      </c>
      <c r="T45" s="86">
        <v>677155.72236301994</v>
      </c>
      <c r="U45" s="86">
        <v>1071566.6338641599</v>
      </c>
      <c r="V45" s="86">
        <v>2476696.9335730802</v>
      </c>
      <c r="W45" s="86">
        <v>5650683.7161632404</v>
      </c>
      <c r="X45" s="86">
        <v>36879163.32548546</v>
      </c>
      <c r="Y45" s="40"/>
      <c r="Z45" s="78"/>
    </row>
    <row r="46" spans="1:26" s="30" customFormat="1" ht="15.6" customHeight="1" x14ac:dyDescent="0.25">
      <c r="A46" s="318" t="s">
        <v>74</v>
      </c>
      <c r="B46" s="321">
        <v>975433.56886139198</v>
      </c>
      <c r="C46" s="321">
        <v>1505725.3185119401</v>
      </c>
      <c r="D46" s="321">
        <v>1435198.1910369301</v>
      </c>
      <c r="E46" s="321">
        <v>1197210.2242377501</v>
      </c>
      <c r="F46" s="321">
        <v>1730652.36040669</v>
      </c>
      <c r="G46" s="321">
        <v>1607100.4282297001</v>
      </c>
      <c r="H46" s="321">
        <v>1826400.4063762501</v>
      </c>
      <c r="I46" s="321">
        <v>1027020.14294125</v>
      </c>
      <c r="J46" s="321">
        <v>1544379.4277844001</v>
      </c>
      <c r="K46" s="321">
        <v>2303877.7308721701</v>
      </c>
      <c r="L46" s="321">
        <v>3150417.7826048601</v>
      </c>
      <c r="M46" s="321">
        <v>1576071.66618042</v>
      </c>
      <c r="N46" s="321">
        <v>1684560.1688319501</v>
      </c>
      <c r="O46" s="321">
        <v>1773366.12745018</v>
      </c>
      <c r="P46" s="321">
        <v>2774886.2719722199</v>
      </c>
      <c r="Q46" s="321">
        <v>680678.31719151698</v>
      </c>
      <c r="R46" s="321">
        <v>1973872.8455310899</v>
      </c>
      <c r="S46" s="321">
        <v>739852.72474797198</v>
      </c>
      <c r="T46" s="321">
        <v>1055853.6694042799</v>
      </c>
      <c r="U46" s="321">
        <v>1301922.3441943501</v>
      </c>
      <c r="V46" s="321">
        <v>1827097.2516826999</v>
      </c>
      <c r="W46" s="321">
        <v>4494733.8347646203</v>
      </c>
      <c r="X46" s="321">
        <v>38186310.803814635</v>
      </c>
      <c r="Y46" s="40"/>
      <c r="Z46" s="78"/>
    </row>
    <row r="47" spans="1:26" s="30" customFormat="1" ht="15.6" customHeight="1" x14ac:dyDescent="0.25">
      <c r="A47" s="79" t="s">
        <v>73</v>
      </c>
      <c r="B47" s="86">
        <v>591171.19038209203</v>
      </c>
      <c r="C47" s="86">
        <v>857199.187276743</v>
      </c>
      <c r="D47" s="86">
        <v>926964.73148332594</v>
      </c>
      <c r="E47" s="86">
        <v>737988.34692815703</v>
      </c>
      <c r="F47" s="86">
        <v>1395714.59766935</v>
      </c>
      <c r="G47" s="86">
        <v>1134281.2453228901</v>
      </c>
      <c r="H47" s="86">
        <v>989982.49227395002</v>
      </c>
      <c r="I47" s="86">
        <v>639597.59045273997</v>
      </c>
      <c r="J47" s="86">
        <v>1058133.1823297001</v>
      </c>
      <c r="K47" s="86">
        <v>1862503.5695293699</v>
      </c>
      <c r="L47" s="86">
        <v>1883996.5092987199</v>
      </c>
      <c r="M47" s="86">
        <v>1482282.31482621</v>
      </c>
      <c r="N47" s="86">
        <v>1198587.0445433401</v>
      </c>
      <c r="O47" s="86">
        <v>1333427.3661374301</v>
      </c>
      <c r="P47" s="86">
        <v>2639998.1697902801</v>
      </c>
      <c r="Q47" s="86">
        <v>624314.14938240906</v>
      </c>
      <c r="R47" s="86">
        <v>2054382.8466652001</v>
      </c>
      <c r="S47" s="86">
        <v>792797.26578540902</v>
      </c>
      <c r="T47" s="86">
        <v>835687.02305322001</v>
      </c>
      <c r="U47" s="86">
        <v>608992.25940372399</v>
      </c>
      <c r="V47" s="86">
        <v>1109866.18851871</v>
      </c>
      <c r="W47" s="86">
        <v>2350458.6654377398</v>
      </c>
      <c r="X47" s="86">
        <v>27108325.936490707</v>
      </c>
      <c r="Y47" s="40"/>
      <c r="Z47" s="78"/>
    </row>
    <row r="48" spans="1:26" s="30" customFormat="1" ht="15.6" customHeight="1" x14ac:dyDescent="0.25">
      <c r="A48" s="318" t="s">
        <v>75</v>
      </c>
      <c r="B48" s="321">
        <v>399455.80056074797</v>
      </c>
      <c r="C48" s="321">
        <v>728681.611844567</v>
      </c>
      <c r="D48" s="321">
        <v>650145.05040901201</v>
      </c>
      <c r="E48" s="321">
        <v>553669.03596849204</v>
      </c>
      <c r="F48" s="321">
        <v>761716.12574959395</v>
      </c>
      <c r="G48" s="321">
        <v>686151.147740382</v>
      </c>
      <c r="H48" s="321">
        <v>761762.21794726304</v>
      </c>
      <c r="I48" s="321">
        <v>422298.75261038699</v>
      </c>
      <c r="J48" s="321">
        <v>743229.88303714397</v>
      </c>
      <c r="K48" s="321">
        <v>1033586.88092038</v>
      </c>
      <c r="L48" s="321">
        <v>1288453.81030576</v>
      </c>
      <c r="M48" s="321">
        <v>773161.19662281603</v>
      </c>
      <c r="N48" s="321">
        <v>752829.07100869005</v>
      </c>
      <c r="O48" s="321">
        <v>616914.12494576303</v>
      </c>
      <c r="P48" s="321">
        <v>1259459.02936172</v>
      </c>
      <c r="Q48" s="321">
        <v>326962.74559665303</v>
      </c>
      <c r="R48" s="321">
        <v>933895.96831272403</v>
      </c>
      <c r="S48" s="321">
        <v>392843.76460499101</v>
      </c>
      <c r="T48" s="321">
        <v>505516.42843045498</v>
      </c>
      <c r="U48" s="321">
        <v>439047.64567649201</v>
      </c>
      <c r="V48" s="321">
        <v>852713.93566136004</v>
      </c>
      <c r="W48" s="321">
        <v>1928601.79492971</v>
      </c>
      <c r="X48" s="321">
        <v>16811096.022245105</v>
      </c>
      <c r="Y48" s="40"/>
      <c r="Z48" s="78"/>
    </row>
    <row r="49" spans="1:26" s="30" customFormat="1" ht="15.6" customHeight="1" x14ac:dyDescent="0.25">
      <c r="A49" s="79" t="s">
        <v>76</v>
      </c>
      <c r="B49" s="86">
        <v>385226.34461602097</v>
      </c>
      <c r="C49" s="86">
        <v>798366.73992908199</v>
      </c>
      <c r="D49" s="86">
        <v>731837.903324618</v>
      </c>
      <c r="E49" s="86">
        <v>576535.67594209395</v>
      </c>
      <c r="F49" s="86">
        <v>754479.92126292596</v>
      </c>
      <c r="G49" s="86">
        <v>652347.74477746699</v>
      </c>
      <c r="H49" s="86">
        <v>844130.28491623397</v>
      </c>
      <c r="I49" s="86">
        <v>463435.94736725499</v>
      </c>
      <c r="J49" s="86">
        <v>764159.15172912297</v>
      </c>
      <c r="K49" s="86">
        <v>1033439.41519324</v>
      </c>
      <c r="L49" s="86">
        <v>1242062.2135998199</v>
      </c>
      <c r="M49" s="86">
        <v>740985.21096369403</v>
      </c>
      <c r="N49" s="86">
        <v>746588.77926827199</v>
      </c>
      <c r="O49" s="86">
        <v>671949.29274531803</v>
      </c>
      <c r="P49" s="86">
        <v>1240617.3111348399</v>
      </c>
      <c r="Q49" s="86">
        <v>308899.34775870602</v>
      </c>
      <c r="R49" s="86">
        <v>872130.52976714505</v>
      </c>
      <c r="S49" s="86">
        <v>385120.58926066197</v>
      </c>
      <c r="T49" s="86">
        <v>485640.02229358401</v>
      </c>
      <c r="U49" s="86">
        <v>492601.53811336798</v>
      </c>
      <c r="V49" s="86">
        <v>797012.51229981601</v>
      </c>
      <c r="W49" s="86">
        <v>1848911.7226929299</v>
      </c>
      <c r="X49" s="86">
        <v>16836478.198956214</v>
      </c>
      <c r="Y49" s="40"/>
      <c r="Z49" s="78"/>
    </row>
    <row r="50" spans="1:26" s="30" customFormat="1" ht="15.6" customHeight="1" x14ac:dyDescent="0.25">
      <c r="A50" s="318" t="s">
        <v>77</v>
      </c>
      <c r="B50" s="321">
        <v>178540.730041356</v>
      </c>
      <c r="C50" s="321">
        <v>309877.47979927697</v>
      </c>
      <c r="D50" s="321">
        <v>298249.80120467598</v>
      </c>
      <c r="E50" s="321">
        <v>248158.244629316</v>
      </c>
      <c r="F50" s="321">
        <v>398210.07888592198</v>
      </c>
      <c r="G50" s="321">
        <v>345410.45236904599</v>
      </c>
      <c r="H50" s="321">
        <v>352420.48484622798</v>
      </c>
      <c r="I50" s="321">
        <v>194925.326921798</v>
      </c>
      <c r="J50" s="321">
        <v>322987.63325329201</v>
      </c>
      <c r="K50" s="321">
        <v>488408.92502940597</v>
      </c>
      <c r="L50" s="321">
        <v>634991.33482379501</v>
      </c>
      <c r="M50" s="321">
        <v>365948.454805505</v>
      </c>
      <c r="N50" s="321">
        <v>374830.92421367799</v>
      </c>
      <c r="O50" s="321">
        <v>340176.91377349902</v>
      </c>
      <c r="P50" s="321">
        <v>612209.50300722197</v>
      </c>
      <c r="Q50" s="321">
        <v>146969.27692889099</v>
      </c>
      <c r="R50" s="321">
        <v>447171.98342853499</v>
      </c>
      <c r="S50" s="321">
        <v>171704.01404043101</v>
      </c>
      <c r="T50" s="321">
        <v>235933.243179043</v>
      </c>
      <c r="U50" s="321">
        <v>246471.50392288601</v>
      </c>
      <c r="V50" s="321">
        <v>403468.37697807699</v>
      </c>
      <c r="W50" s="321">
        <v>978947.16676711198</v>
      </c>
      <c r="X50" s="321">
        <v>8096011.8528489918</v>
      </c>
      <c r="Y50" s="40"/>
      <c r="Z50" s="78"/>
    </row>
    <row r="51" spans="1:26" s="30" customFormat="1" ht="15.6" customHeight="1" x14ac:dyDescent="0.25">
      <c r="A51" s="79" t="s">
        <v>78</v>
      </c>
      <c r="B51" s="86">
        <v>102203.90181048001</v>
      </c>
      <c r="C51" s="86">
        <v>149147.033520695</v>
      </c>
      <c r="D51" s="86">
        <v>176786.61949824999</v>
      </c>
      <c r="E51" s="86">
        <v>162488.37828349599</v>
      </c>
      <c r="F51" s="86">
        <v>188582.208454051</v>
      </c>
      <c r="G51" s="86">
        <v>203598.12200776901</v>
      </c>
      <c r="H51" s="86">
        <v>167144.04755934299</v>
      </c>
      <c r="I51" s="86">
        <v>95008.776565990105</v>
      </c>
      <c r="J51" s="86">
        <v>165598.29175234199</v>
      </c>
      <c r="K51" s="86">
        <v>281253.94945469499</v>
      </c>
      <c r="L51" s="86">
        <v>388315.94094431901</v>
      </c>
      <c r="M51" s="86">
        <v>284511.077762303</v>
      </c>
      <c r="N51" s="86">
        <v>228863.86871028799</v>
      </c>
      <c r="O51" s="86">
        <v>165432.67505873501</v>
      </c>
      <c r="P51" s="86">
        <v>431578.70168548601</v>
      </c>
      <c r="Q51" s="86">
        <v>106583.543263648</v>
      </c>
      <c r="R51" s="86">
        <v>295312.966556461</v>
      </c>
      <c r="S51" s="86">
        <v>152404.16182830301</v>
      </c>
      <c r="T51" s="86">
        <v>174928.03215888099</v>
      </c>
      <c r="U51" s="86">
        <v>101210.201648837</v>
      </c>
      <c r="V51" s="86">
        <v>223600.938224549</v>
      </c>
      <c r="W51" s="86">
        <v>525446.56325107103</v>
      </c>
      <c r="X51" s="86">
        <v>4769999.9999999916</v>
      </c>
      <c r="Y51" s="40"/>
      <c r="Z51" s="78"/>
    </row>
    <row r="52" spans="1:26" s="30" customFormat="1" ht="15.6" customHeight="1" x14ac:dyDescent="0.25">
      <c r="A52" s="318" t="s">
        <v>79</v>
      </c>
      <c r="B52" s="321">
        <v>0</v>
      </c>
      <c r="C52" s="321">
        <v>1058785.773</v>
      </c>
      <c r="D52" s="321">
        <v>314477.22700000001</v>
      </c>
      <c r="E52" s="321">
        <v>0</v>
      </c>
      <c r="F52" s="321">
        <v>0</v>
      </c>
      <c r="G52" s="321">
        <v>0</v>
      </c>
      <c r="H52" s="321">
        <v>609437.89199999999</v>
      </c>
      <c r="I52" s="321">
        <v>0</v>
      </c>
      <c r="J52" s="321">
        <v>1083144</v>
      </c>
      <c r="K52" s="321">
        <v>152359.473</v>
      </c>
      <c r="L52" s="321">
        <v>0</v>
      </c>
      <c r="M52" s="321">
        <v>0</v>
      </c>
      <c r="N52" s="321">
        <v>0</v>
      </c>
      <c r="O52" s="321">
        <v>0</v>
      </c>
      <c r="P52" s="321">
        <v>52859.409</v>
      </c>
      <c r="Q52" s="321">
        <v>41458.36</v>
      </c>
      <c r="R52" s="321">
        <v>0</v>
      </c>
      <c r="S52" s="321">
        <v>32130.228999999999</v>
      </c>
      <c r="T52" s="321">
        <v>32130.228999999999</v>
      </c>
      <c r="U52" s="321">
        <v>116083.408</v>
      </c>
      <c r="V52" s="321">
        <v>0</v>
      </c>
      <c r="W52" s="321">
        <v>0</v>
      </c>
      <c r="X52" s="321">
        <v>3492865.9999999995</v>
      </c>
      <c r="Y52" s="40"/>
      <c r="Z52" s="78"/>
    </row>
    <row r="53" spans="1:26" s="30" customFormat="1" ht="15.6" customHeight="1" x14ac:dyDescent="0.25">
      <c r="A53" s="79" t="s">
        <v>80</v>
      </c>
      <c r="B53" s="86">
        <v>202239.58510468499</v>
      </c>
      <c r="C53" s="86">
        <v>515582.94227953802</v>
      </c>
      <c r="D53" s="86">
        <v>603902.76109107805</v>
      </c>
      <c r="E53" s="86">
        <v>240639.506327093</v>
      </c>
      <c r="F53" s="86">
        <v>70655.855049231701</v>
      </c>
      <c r="G53" s="86">
        <v>0</v>
      </c>
      <c r="H53" s="86">
        <v>0</v>
      </c>
      <c r="I53" s="86">
        <v>330751.32146234502</v>
      </c>
      <c r="J53" s="86">
        <v>314879.35402375</v>
      </c>
      <c r="K53" s="86">
        <v>231935.52418334701</v>
      </c>
      <c r="L53" s="86">
        <v>202239.58510468499</v>
      </c>
      <c r="M53" s="86">
        <v>74239.847696656507</v>
      </c>
      <c r="N53" s="86">
        <v>60159.876581773402</v>
      </c>
      <c r="O53" s="86">
        <v>102399.789926422</v>
      </c>
      <c r="P53" s="86">
        <v>0</v>
      </c>
      <c r="Q53" s="86">
        <v>0</v>
      </c>
      <c r="R53" s="86">
        <v>0</v>
      </c>
      <c r="S53" s="86">
        <v>0</v>
      </c>
      <c r="T53" s="86">
        <v>0</v>
      </c>
      <c r="U53" s="86">
        <v>0</v>
      </c>
      <c r="V53" s="86">
        <v>0</v>
      </c>
      <c r="W53" s="86">
        <v>61439.873955853698</v>
      </c>
      <c r="X53" s="86">
        <v>3011065.8227864583</v>
      </c>
      <c r="Y53" s="40"/>
      <c r="Z53" s="78"/>
    </row>
    <row r="54" spans="1:26" s="30" customFormat="1" ht="15.6" customHeight="1" x14ac:dyDescent="0.25">
      <c r="A54" s="318" t="s">
        <v>81</v>
      </c>
      <c r="B54" s="321">
        <v>4600.7130998242001</v>
      </c>
      <c r="C54" s="321">
        <v>134041.64117179401</v>
      </c>
      <c r="D54" s="321">
        <v>47900.012958243096</v>
      </c>
      <c r="E54" s="321">
        <v>0</v>
      </c>
      <c r="F54" s="321">
        <v>0</v>
      </c>
      <c r="G54" s="321">
        <v>0</v>
      </c>
      <c r="H54" s="321">
        <v>57358.423132387201</v>
      </c>
      <c r="I54" s="321">
        <v>12938.1931750978</v>
      </c>
      <c r="J54" s="321">
        <v>0</v>
      </c>
      <c r="K54" s="321">
        <v>0</v>
      </c>
      <c r="L54" s="321">
        <v>0</v>
      </c>
      <c r="M54" s="321">
        <v>0</v>
      </c>
      <c r="N54" s="321">
        <v>0</v>
      </c>
      <c r="O54" s="321">
        <v>0</v>
      </c>
      <c r="P54" s="321">
        <v>0</v>
      </c>
      <c r="Q54" s="321">
        <v>0</v>
      </c>
      <c r="R54" s="321">
        <v>0</v>
      </c>
      <c r="S54" s="321">
        <v>0</v>
      </c>
      <c r="T54" s="321">
        <v>0</v>
      </c>
      <c r="U54" s="321">
        <v>116681.72373514</v>
      </c>
      <c r="V54" s="321">
        <v>970675.46873960004</v>
      </c>
      <c r="W54" s="321">
        <v>179217.82398791201</v>
      </c>
      <c r="X54" s="321">
        <v>1523413.9999999981</v>
      </c>
      <c r="Y54" s="40"/>
      <c r="Z54" s="78"/>
    </row>
    <row r="55" spans="1:26" s="30" customFormat="1" ht="15.6" customHeight="1" x14ac:dyDescent="0.25">
      <c r="A55" s="79" t="s">
        <v>82</v>
      </c>
      <c r="B55" s="86">
        <v>26313.569108959899</v>
      </c>
      <c r="C55" s="86">
        <v>41215.057702186197</v>
      </c>
      <c r="D55" s="86">
        <v>46820.9919906168</v>
      </c>
      <c r="E55" s="86">
        <v>39184.336607907702</v>
      </c>
      <c r="F55" s="86">
        <v>48451.289207150097</v>
      </c>
      <c r="G55" s="86">
        <v>43617.600968656399</v>
      </c>
      <c r="H55" s="86">
        <v>50081.586423683497</v>
      </c>
      <c r="I55" s="86">
        <v>24597.466775766901</v>
      </c>
      <c r="J55" s="86">
        <v>46964.000518382803</v>
      </c>
      <c r="K55" s="86">
        <v>69759.559844296993</v>
      </c>
      <c r="L55" s="86">
        <v>78340.071510262205</v>
      </c>
      <c r="M55" s="86">
        <v>49223.535257087002</v>
      </c>
      <c r="N55" s="86">
        <v>49681.162545938503</v>
      </c>
      <c r="O55" s="86">
        <v>41129.252585526498</v>
      </c>
      <c r="P55" s="86">
        <v>79512.741437944205</v>
      </c>
      <c r="Q55" s="86">
        <v>20421.617764997201</v>
      </c>
      <c r="R55" s="86">
        <v>60521.208950607899</v>
      </c>
      <c r="S55" s="86">
        <v>25398.314531257001</v>
      </c>
      <c r="T55" s="86">
        <v>30661.028353049001</v>
      </c>
      <c r="U55" s="86">
        <v>31061.452230793999</v>
      </c>
      <c r="V55" s="86">
        <v>45448.110124062303</v>
      </c>
      <c r="W55" s="86">
        <v>85547.701309672993</v>
      </c>
      <c r="X55" s="86">
        <v>1033951.6557488061</v>
      </c>
      <c r="Y55" s="71"/>
      <c r="Z55" s="78"/>
    </row>
    <row r="56" spans="1:26" s="30" customFormat="1" ht="15.6" customHeight="1" x14ac:dyDescent="0.25">
      <c r="A56" s="318" t="s">
        <v>96</v>
      </c>
      <c r="B56" s="321">
        <v>0</v>
      </c>
      <c r="C56" s="321">
        <v>117820</v>
      </c>
      <c r="D56" s="321">
        <v>0</v>
      </c>
      <c r="E56" s="321">
        <v>109470</v>
      </c>
      <c r="F56" s="321">
        <v>5620258</v>
      </c>
      <c r="G56" s="321">
        <v>0</v>
      </c>
      <c r="H56" s="321">
        <v>0</v>
      </c>
      <c r="I56" s="321">
        <v>236570</v>
      </c>
      <c r="J56" s="321">
        <v>0</v>
      </c>
      <c r="K56" s="321">
        <v>0</v>
      </c>
      <c r="L56" s="321">
        <v>101817</v>
      </c>
      <c r="M56" s="321">
        <v>0</v>
      </c>
      <c r="N56" s="321">
        <v>0</v>
      </c>
      <c r="O56" s="321">
        <v>0</v>
      </c>
      <c r="P56" s="321">
        <v>2429971</v>
      </c>
      <c r="Q56" s="321">
        <v>0</v>
      </c>
      <c r="R56" s="321">
        <v>0</v>
      </c>
      <c r="S56" s="321">
        <v>138180</v>
      </c>
      <c r="T56" s="321">
        <v>0</v>
      </c>
      <c r="U56" s="321">
        <v>0</v>
      </c>
      <c r="V56" s="321">
        <v>0</v>
      </c>
      <c r="W56" s="321">
        <v>4546401</v>
      </c>
      <c r="X56" s="325">
        <v>13300487</v>
      </c>
      <c r="Y56" s="89"/>
      <c r="Z56" s="78"/>
    </row>
    <row r="57" spans="1:26" s="30" customFormat="1" ht="15.6" customHeight="1" x14ac:dyDescent="0.25">
      <c r="A57" s="314" t="s">
        <v>348</v>
      </c>
      <c r="B57" s="80">
        <v>225000</v>
      </c>
      <c r="C57" s="80">
        <v>225000</v>
      </c>
      <c r="D57" s="80">
        <v>225000</v>
      </c>
      <c r="E57" s="80">
        <v>225000</v>
      </c>
      <c r="F57" s="80">
        <v>225000</v>
      </c>
      <c r="G57" s="80">
        <v>225000</v>
      </c>
      <c r="H57" s="80">
        <v>225000</v>
      </c>
      <c r="I57" s="80">
        <v>225000</v>
      </c>
      <c r="J57" s="80">
        <v>225000</v>
      </c>
      <c r="K57" s="80">
        <v>225000</v>
      </c>
      <c r="L57" s="80">
        <v>225000</v>
      </c>
      <c r="M57" s="80">
        <v>225000</v>
      </c>
      <c r="N57" s="80">
        <v>225000</v>
      </c>
      <c r="O57" s="80">
        <v>225000</v>
      </c>
      <c r="P57" s="80">
        <v>225000</v>
      </c>
      <c r="Q57" s="80">
        <v>225000</v>
      </c>
      <c r="R57" s="80">
        <v>225000</v>
      </c>
      <c r="S57" s="80">
        <v>225000</v>
      </c>
      <c r="T57" s="80">
        <v>225000</v>
      </c>
      <c r="U57" s="80">
        <v>225000</v>
      </c>
      <c r="V57" s="80">
        <v>225000</v>
      </c>
      <c r="W57" s="80">
        <v>225000</v>
      </c>
      <c r="X57" s="198">
        <v>4950000</v>
      </c>
      <c r="Z57" s="78"/>
    </row>
    <row r="58" spans="1:26" s="30" customFormat="1" ht="15.6" customHeight="1" x14ac:dyDescent="0.25">
      <c r="A58" s="311" t="s">
        <v>349</v>
      </c>
      <c r="B58" s="312">
        <v>16240</v>
      </c>
      <c r="C58" s="312">
        <v>31954</v>
      </c>
      <c r="D58" s="312">
        <v>24491</v>
      </c>
      <c r="E58" s="312">
        <v>31699</v>
      </c>
      <c r="F58" s="312">
        <v>30670</v>
      </c>
      <c r="G58" s="312">
        <v>34468</v>
      </c>
      <c r="H58" s="312">
        <v>28566</v>
      </c>
      <c r="I58" s="312">
        <v>19042</v>
      </c>
      <c r="J58" s="312">
        <v>26671</v>
      </c>
      <c r="K58" s="312">
        <v>50953</v>
      </c>
      <c r="L58" s="312">
        <v>66699</v>
      </c>
      <c r="M58" s="312">
        <v>30534</v>
      </c>
      <c r="N58" s="312">
        <v>31723</v>
      </c>
      <c r="O58" s="312">
        <v>29166</v>
      </c>
      <c r="P58" s="312">
        <v>54729</v>
      </c>
      <c r="Q58" s="312">
        <v>18884</v>
      </c>
      <c r="R58" s="312">
        <v>37728</v>
      </c>
      <c r="S58" s="312">
        <v>20657</v>
      </c>
      <c r="T58" s="312">
        <v>41720</v>
      </c>
      <c r="U58" s="312">
        <v>18176</v>
      </c>
      <c r="V58" s="312">
        <v>51669</v>
      </c>
      <c r="W58" s="312">
        <v>103561</v>
      </c>
      <c r="X58" s="313">
        <v>800000</v>
      </c>
      <c r="Z58" s="78"/>
    </row>
    <row r="59" spans="1:26" s="30" customFormat="1" ht="15.6" customHeight="1" x14ac:dyDescent="0.25">
      <c r="A59" s="314" t="s">
        <v>350</v>
      </c>
      <c r="B59" s="80">
        <v>290951</v>
      </c>
      <c r="C59" s="80">
        <v>492273</v>
      </c>
      <c r="D59" s="80">
        <v>563349</v>
      </c>
      <c r="E59" s="80">
        <v>453840</v>
      </c>
      <c r="F59" s="80">
        <v>590324</v>
      </c>
      <c r="G59" s="80">
        <v>566651</v>
      </c>
      <c r="H59" s="80">
        <v>597761</v>
      </c>
      <c r="I59" s="80">
        <v>346034</v>
      </c>
      <c r="J59" s="80">
        <v>587697</v>
      </c>
      <c r="K59" s="80">
        <v>997943</v>
      </c>
      <c r="L59" s="80">
        <v>1258248</v>
      </c>
      <c r="M59" s="80">
        <v>772832</v>
      </c>
      <c r="N59" s="80">
        <v>682467</v>
      </c>
      <c r="O59" s="80">
        <v>523596</v>
      </c>
      <c r="P59" s="80">
        <v>1041726</v>
      </c>
      <c r="Q59" s="80">
        <v>298249</v>
      </c>
      <c r="R59" s="80">
        <v>806321</v>
      </c>
      <c r="S59" s="80">
        <v>325546</v>
      </c>
      <c r="T59" s="80">
        <v>464787</v>
      </c>
      <c r="U59" s="80">
        <v>385169</v>
      </c>
      <c r="V59" s="80">
        <v>853666</v>
      </c>
      <c r="W59" s="80">
        <v>2100570</v>
      </c>
      <c r="X59" s="198">
        <v>15000000</v>
      </c>
      <c r="Z59" s="78"/>
    </row>
    <row r="60" spans="1:26" s="30" customFormat="1" ht="15.6" customHeight="1" x14ac:dyDescent="0.25">
      <c r="A60" s="311" t="s">
        <v>351</v>
      </c>
      <c r="B60" s="312">
        <v>96983</v>
      </c>
      <c r="C60" s="312">
        <v>164091</v>
      </c>
      <c r="D60" s="312">
        <v>187783</v>
      </c>
      <c r="E60" s="312">
        <v>151280</v>
      </c>
      <c r="F60" s="312">
        <v>196775</v>
      </c>
      <c r="G60" s="312">
        <v>188884</v>
      </c>
      <c r="H60" s="312">
        <v>199254</v>
      </c>
      <c r="I60" s="312">
        <v>115345</v>
      </c>
      <c r="J60" s="312">
        <v>195899</v>
      </c>
      <c r="K60" s="312">
        <v>332648</v>
      </c>
      <c r="L60" s="312">
        <v>419416</v>
      </c>
      <c r="M60" s="312">
        <v>257611</v>
      </c>
      <c r="N60" s="312">
        <v>227489</v>
      </c>
      <c r="O60" s="312">
        <v>174532</v>
      </c>
      <c r="P60" s="312">
        <v>347242</v>
      </c>
      <c r="Q60" s="312">
        <v>99416</v>
      </c>
      <c r="R60" s="312">
        <v>268774</v>
      </c>
      <c r="S60" s="312">
        <v>108515</v>
      </c>
      <c r="T60" s="312">
        <v>154929</v>
      </c>
      <c r="U60" s="312">
        <v>128389</v>
      </c>
      <c r="V60" s="312">
        <v>284555</v>
      </c>
      <c r="W60" s="312">
        <v>700190</v>
      </c>
      <c r="X60" s="313">
        <v>5000000</v>
      </c>
      <c r="Z60" s="78"/>
    </row>
    <row r="61" spans="1:26" s="30" customFormat="1" ht="15.6" customHeight="1" x14ac:dyDescent="0.25">
      <c r="A61" s="314" t="s">
        <v>352</v>
      </c>
      <c r="B61" s="80">
        <v>25604</v>
      </c>
      <c r="C61" s="80">
        <v>43320</v>
      </c>
      <c r="D61" s="80">
        <v>49575</v>
      </c>
      <c r="E61" s="80">
        <v>39938</v>
      </c>
      <c r="F61" s="80">
        <v>51949</v>
      </c>
      <c r="G61" s="80">
        <v>49865</v>
      </c>
      <c r="H61" s="80">
        <v>52603</v>
      </c>
      <c r="I61" s="80">
        <v>30451</v>
      </c>
      <c r="J61" s="80">
        <v>51717</v>
      </c>
      <c r="K61" s="80">
        <v>87819</v>
      </c>
      <c r="L61" s="80">
        <v>110726</v>
      </c>
      <c r="M61" s="80">
        <v>68009</v>
      </c>
      <c r="N61" s="80">
        <v>60057</v>
      </c>
      <c r="O61" s="80">
        <v>46076</v>
      </c>
      <c r="P61" s="80">
        <v>91672</v>
      </c>
      <c r="Q61" s="80">
        <v>26246</v>
      </c>
      <c r="R61" s="80">
        <v>70956</v>
      </c>
      <c r="S61" s="80">
        <v>28648</v>
      </c>
      <c r="T61" s="80">
        <v>40901</v>
      </c>
      <c r="U61" s="80">
        <v>33895</v>
      </c>
      <c r="V61" s="80">
        <v>75123</v>
      </c>
      <c r="W61" s="80">
        <v>184850</v>
      </c>
      <c r="X61" s="198">
        <v>1320000</v>
      </c>
      <c r="Z61" s="78"/>
    </row>
    <row r="62" spans="1:26" s="19" customFormat="1" ht="20.100000000000001" customHeight="1" thickBot="1" x14ac:dyDescent="0.35">
      <c r="A62" s="316" t="s">
        <v>83</v>
      </c>
      <c r="B62" s="322">
        <v>508247.22658251697</v>
      </c>
      <c r="C62" s="322">
        <v>493834.39138179203</v>
      </c>
      <c r="D62" s="322">
        <v>174108.736588734</v>
      </c>
      <c r="E62" s="322">
        <v>168517.71090503599</v>
      </c>
      <c r="F62" s="322">
        <v>225093.538663015</v>
      </c>
      <c r="G62" s="322">
        <v>321698.495176122</v>
      </c>
      <c r="H62" s="322">
        <v>47934.263739119699</v>
      </c>
      <c r="I62" s="322">
        <v>107276.17481602301</v>
      </c>
      <c r="J62" s="322">
        <v>365928.64131396799</v>
      </c>
      <c r="K62" s="322">
        <v>1194545.5422912601</v>
      </c>
      <c r="L62" s="322">
        <v>969377.35678249097</v>
      </c>
      <c r="M62" s="322">
        <v>2358764.33330297</v>
      </c>
      <c r="N62" s="322">
        <v>757871.50667167199</v>
      </c>
      <c r="O62" s="322">
        <v>167442.525329094</v>
      </c>
      <c r="P62" s="322">
        <v>4223497.2238374697</v>
      </c>
      <c r="Q62" s="322">
        <v>2145633.5826209099</v>
      </c>
      <c r="R62" s="322">
        <v>2465636.6804098599</v>
      </c>
      <c r="S62" s="322">
        <v>2625414.23467047</v>
      </c>
      <c r="T62" s="322">
        <v>452037.91106067301</v>
      </c>
      <c r="U62" s="322">
        <v>431.30011846119999</v>
      </c>
      <c r="V62" s="322">
        <v>715569.51655496506</v>
      </c>
      <c r="W62" s="322">
        <v>1511139.10718334</v>
      </c>
      <c r="X62" s="322">
        <v>21999999.999999963</v>
      </c>
      <c r="Y62" s="82"/>
      <c r="Z62" s="83"/>
    </row>
    <row r="63" spans="1:26" s="19" customFormat="1" ht="20.100000000000001" customHeight="1" thickBot="1" x14ac:dyDescent="0.35">
      <c r="A63" s="87" t="s">
        <v>84</v>
      </c>
      <c r="B63" s="88">
        <v>4857788.3681080099</v>
      </c>
      <c r="C63" s="88">
        <v>7695917.1637337403</v>
      </c>
      <c r="D63" s="88">
        <v>9441502.8154625297</v>
      </c>
      <c r="E63" s="88">
        <v>8733864.8109741006</v>
      </c>
      <c r="F63" s="88">
        <v>9907371.9268048797</v>
      </c>
      <c r="G63" s="88">
        <v>9961736.2129147295</v>
      </c>
      <c r="H63" s="88">
        <v>8947745.84525018</v>
      </c>
      <c r="I63" s="88">
        <v>5217510.8926042803</v>
      </c>
      <c r="J63" s="88">
        <v>7935165.2979924297</v>
      </c>
      <c r="K63" s="88">
        <v>14611959.5421691</v>
      </c>
      <c r="L63" s="88">
        <v>19458309.0303021</v>
      </c>
      <c r="M63" s="88">
        <v>15285649.0712616</v>
      </c>
      <c r="N63" s="88">
        <v>12540305.793083699</v>
      </c>
      <c r="O63" s="88">
        <v>9292903.7165266201</v>
      </c>
      <c r="P63" s="88">
        <v>20668600.374575701</v>
      </c>
      <c r="Q63" s="88">
        <v>5479427.3277811296</v>
      </c>
      <c r="R63" s="88">
        <v>13399222.3608927</v>
      </c>
      <c r="S63" s="88">
        <v>7817222.9452054901</v>
      </c>
      <c r="T63" s="88">
        <v>8262710.8871353697</v>
      </c>
      <c r="U63" s="88">
        <v>5964155.8081082804</v>
      </c>
      <c r="V63" s="88">
        <v>10714399.8531383</v>
      </c>
      <c r="W63" s="88">
        <v>27806529.955974601</v>
      </c>
      <c r="X63" s="88">
        <v>243999999.99999958</v>
      </c>
      <c r="Y63" s="82"/>
      <c r="Z63" s="83"/>
    </row>
    <row r="64" spans="1:26" s="19" customFormat="1" ht="31.8" thickBot="1" x14ac:dyDescent="0.35">
      <c r="A64" s="323" t="s">
        <v>107</v>
      </c>
      <c r="B64" s="324">
        <v>6104355.4870289555</v>
      </c>
      <c r="C64" s="324">
        <v>11943655.506318662</v>
      </c>
      <c r="D64" s="324">
        <v>14712062.566160217</v>
      </c>
      <c r="E64" s="324">
        <v>15684764.767032962</v>
      </c>
      <c r="F64" s="324">
        <v>11265351.943525605</v>
      </c>
      <c r="G64" s="324">
        <v>10485084.102784144</v>
      </c>
      <c r="H64" s="324">
        <v>13177419.678220356</v>
      </c>
      <c r="I64" s="324">
        <v>10134246.744777232</v>
      </c>
      <c r="J64" s="324">
        <v>11566557.873440266</v>
      </c>
      <c r="K64" s="324">
        <v>15455480.018670836</v>
      </c>
      <c r="L64" s="324">
        <v>19320859.742526487</v>
      </c>
      <c r="M64" s="324">
        <v>11699425.346577566</v>
      </c>
      <c r="N64" s="324">
        <v>11947182.53341981</v>
      </c>
      <c r="O64" s="324">
        <v>8548217.0734773818</v>
      </c>
      <c r="P64" s="324">
        <v>21633121.991399497</v>
      </c>
      <c r="Q64" s="324">
        <v>4667522.9655943401</v>
      </c>
      <c r="R64" s="324">
        <v>17852111.50920679</v>
      </c>
      <c r="S64" s="324">
        <v>6417194.4271838479</v>
      </c>
      <c r="T64" s="324">
        <v>7769796.3280837396</v>
      </c>
      <c r="U64" s="324">
        <v>6802478.4815378655</v>
      </c>
      <c r="V64" s="324">
        <v>16908917.263253089</v>
      </c>
      <c r="W64" s="324">
        <v>25703127.649780311</v>
      </c>
      <c r="X64" s="324">
        <v>279798934</v>
      </c>
      <c r="Y64" s="82"/>
      <c r="Z64" s="83"/>
    </row>
    <row r="65" spans="1:26" s="30" customFormat="1" ht="15.6" customHeight="1" x14ac:dyDescent="0.25">
      <c r="A65" s="77" t="s">
        <v>85</v>
      </c>
      <c r="B65" s="85">
        <v>5488927</v>
      </c>
      <c r="C65" s="85">
        <v>10018668</v>
      </c>
      <c r="D65" s="85">
        <v>8415618</v>
      </c>
      <c r="E65" s="85">
        <v>7679942</v>
      </c>
      <c r="F65" s="85">
        <v>10217958</v>
      </c>
      <c r="G65" s="85">
        <v>8475073</v>
      </c>
      <c r="H65" s="85">
        <v>11643405</v>
      </c>
      <c r="I65" s="85">
        <v>6654570</v>
      </c>
      <c r="J65" s="85">
        <v>9282427</v>
      </c>
      <c r="K65" s="85">
        <v>13924339</v>
      </c>
      <c r="L65" s="85">
        <v>16678114</v>
      </c>
      <c r="M65" s="85">
        <v>10435346</v>
      </c>
      <c r="N65" s="85">
        <v>9454040</v>
      </c>
      <c r="O65" s="85">
        <v>7939488</v>
      </c>
      <c r="P65" s="85">
        <v>17909914</v>
      </c>
      <c r="Q65" s="85">
        <v>4396929</v>
      </c>
      <c r="R65" s="85">
        <v>12000438</v>
      </c>
      <c r="S65" s="85">
        <v>6054836</v>
      </c>
      <c r="T65" s="85">
        <v>6933127</v>
      </c>
      <c r="U65" s="85">
        <v>5851938</v>
      </c>
      <c r="V65" s="85">
        <v>10283557</v>
      </c>
      <c r="W65" s="85">
        <v>21440889</v>
      </c>
      <c r="X65" s="85">
        <v>221179543</v>
      </c>
      <c r="Y65" s="40"/>
      <c r="Z65" s="78"/>
    </row>
    <row r="66" spans="1:26" s="30" customFormat="1" ht="15.6" customHeight="1" x14ac:dyDescent="0.25">
      <c r="A66" s="318" t="s">
        <v>86</v>
      </c>
      <c r="B66" s="321">
        <v>0</v>
      </c>
      <c r="C66" s="321">
        <v>0</v>
      </c>
      <c r="D66" s="321">
        <v>3019380</v>
      </c>
      <c r="E66" s="321">
        <v>967923</v>
      </c>
      <c r="F66" s="321">
        <v>0</v>
      </c>
      <c r="G66" s="321">
        <v>1405344</v>
      </c>
      <c r="H66" s="321">
        <v>0</v>
      </c>
      <c r="I66" s="321">
        <v>813670</v>
      </c>
      <c r="J66" s="321">
        <v>552984</v>
      </c>
      <c r="K66" s="321">
        <v>0</v>
      </c>
      <c r="L66" s="321">
        <v>0</v>
      </c>
      <c r="M66" s="321">
        <v>0</v>
      </c>
      <c r="N66" s="321">
        <v>1419410</v>
      </c>
      <c r="O66" s="321">
        <v>0</v>
      </c>
      <c r="P66" s="321">
        <v>1797081</v>
      </c>
      <c r="Q66" s="321">
        <v>0</v>
      </c>
      <c r="R66" s="321">
        <v>4889880</v>
      </c>
      <c r="S66" s="321">
        <v>0</v>
      </c>
      <c r="T66" s="321">
        <v>0</v>
      </c>
      <c r="U66" s="321">
        <v>0</v>
      </c>
      <c r="V66" s="321">
        <v>6121851</v>
      </c>
      <c r="W66" s="321">
        <v>0</v>
      </c>
      <c r="X66" s="321">
        <v>20987523</v>
      </c>
      <c r="Y66" s="40"/>
      <c r="Z66" s="78"/>
    </row>
    <row r="67" spans="1:26" s="30" customFormat="1" ht="15.6" customHeight="1" x14ac:dyDescent="0.25">
      <c r="A67" s="79" t="s">
        <v>87</v>
      </c>
      <c r="B67" s="86">
        <v>370826.24359838001</v>
      </c>
      <c r="C67" s="86">
        <v>794304.19424309302</v>
      </c>
      <c r="D67" s="86">
        <v>513679.11580802198</v>
      </c>
      <c r="E67" s="86">
        <v>487131.908768275</v>
      </c>
      <c r="F67" s="86">
        <v>577848.91218237695</v>
      </c>
      <c r="G67" s="86">
        <v>441569.68535495602</v>
      </c>
      <c r="H67" s="86">
        <v>962222.92509865097</v>
      </c>
      <c r="I67" s="86">
        <v>488417.607659114</v>
      </c>
      <c r="J67" s="86">
        <v>635102.97317397594</v>
      </c>
      <c r="K67" s="86">
        <v>897035.81279143097</v>
      </c>
      <c r="L67" s="86">
        <v>711011.40672864998</v>
      </c>
      <c r="M67" s="86">
        <v>444305.29182803101</v>
      </c>
      <c r="N67" s="86">
        <v>474535.87362420198</v>
      </c>
      <c r="O67" s="86">
        <v>455439.44245054998</v>
      </c>
      <c r="P67" s="86">
        <v>755921.30580890505</v>
      </c>
      <c r="Q67" s="86">
        <v>145308.81938079701</v>
      </c>
      <c r="R67" s="86">
        <v>581476.66138984798</v>
      </c>
      <c r="S67" s="86">
        <v>214254.27010128699</v>
      </c>
      <c r="T67" s="86">
        <v>239864.42843253401</v>
      </c>
      <c r="U67" s="86">
        <v>369094.53151003597</v>
      </c>
      <c r="V67" s="86">
        <v>393802.48022897303</v>
      </c>
      <c r="W67" s="86">
        <v>1046846.1098379</v>
      </c>
      <c r="X67" s="86">
        <v>11999999.999999989</v>
      </c>
      <c r="Y67" s="40"/>
      <c r="Z67" s="78"/>
    </row>
    <row r="68" spans="1:26" s="30" customFormat="1" ht="30" x14ac:dyDescent="0.25">
      <c r="A68" s="318" t="s">
        <v>88</v>
      </c>
      <c r="B68" s="321">
        <v>244602.24343057501</v>
      </c>
      <c r="C68" s="321">
        <v>264905.31207557098</v>
      </c>
      <c r="D68" s="321">
        <v>131282.45035219501</v>
      </c>
      <c r="E68" s="321">
        <v>536831.85826468701</v>
      </c>
      <c r="F68" s="321">
        <v>469545.03134322801</v>
      </c>
      <c r="G68" s="321">
        <v>163097.41742918899</v>
      </c>
      <c r="H68" s="321">
        <v>571791.75312170596</v>
      </c>
      <c r="I68" s="321">
        <v>234041.13711811899</v>
      </c>
      <c r="J68" s="321">
        <v>1096043.9002662899</v>
      </c>
      <c r="K68" s="321">
        <v>634105.20587940502</v>
      </c>
      <c r="L68" s="321">
        <v>375270.33579783503</v>
      </c>
      <c r="M68" s="321">
        <v>680182.05474953505</v>
      </c>
      <c r="N68" s="321">
        <v>328754.65979560901</v>
      </c>
      <c r="O68" s="321">
        <v>153289.631026833</v>
      </c>
      <c r="P68" s="321">
        <v>1170205.6855905899</v>
      </c>
      <c r="Q68" s="321">
        <v>125285.146213543</v>
      </c>
      <c r="R68" s="321">
        <v>380316.84781694401</v>
      </c>
      <c r="S68" s="321">
        <v>148104.15708256001</v>
      </c>
      <c r="T68" s="321">
        <v>596804.89965120505</v>
      </c>
      <c r="U68" s="321">
        <v>581445.95002782904</v>
      </c>
      <c r="V68" s="321">
        <v>109706.78302411801</v>
      </c>
      <c r="W68" s="321">
        <v>1004387.53994241</v>
      </c>
      <c r="X68" s="321">
        <v>9999999.9999999758</v>
      </c>
      <c r="Y68" s="40"/>
      <c r="Z68" s="78"/>
    </row>
    <row r="69" spans="1:26" s="30" customFormat="1" ht="15.6" customHeight="1" x14ac:dyDescent="0.25">
      <c r="A69" s="79" t="s">
        <v>90</v>
      </c>
      <c r="B69" s="86">
        <v>0</v>
      </c>
      <c r="C69" s="86">
        <v>865778</v>
      </c>
      <c r="D69" s="86">
        <v>2632103</v>
      </c>
      <c r="E69" s="86">
        <v>6012936</v>
      </c>
      <c r="F69" s="86">
        <v>0</v>
      </c>
      <c r="G69" s="86">
        <v>0</v>
      </c>
      <c r="H69" s="86">
        <v>0</v>
      </c>
      <c r="I69" s="86">
        <v>1943548</v>
      </c>
      <c r="J69" s="86">
        <v>0</v>
      </c>
      <c r="K69" s="86">
        <v>0</v>
      </c>
      <c r="L69" s="86">
        <v>1556464</v>
      </c>
      <c r="M69" s="86">
        <v>139592</v>
      </c>
      <c r="N69" s="86">
        <v>270442</v>
      </c>
      <c r="O69" s="86">
        <v>0</v>
      </c>
      <c r="P69" s="86">
        <v>0</v>
      </c>
      <c r="Q69" s="86">
        <v>0</v>
      </c>
      <c r="R69" s="86">
        <v>0</v>
      </c>
      <c r="S69" s="86">
        <v>0</v>
      </c>
      <c r="T69" s="86">
        <v>0</v>
      </c>
      <c r="U69" s="86">
        <v>0</v>
      </c>
      <c r="V69" s="86">
        <v>0</v>
      </c>
      <c r="W69" s="86">
        <v>2211005</v>
      </c>
      <c r="X69" s="86">
        <v>15631868</v>
      </c>
      <c r="Y69" s="40"/>
      <c r="Z69" s="78"/>
    </row>
    <row r="70" spans="1:26" s="30" customFormat="1" ht="20.100000000000001" customHeight="1" thickBot="1" x14ac:dyDescent="0.35">
      <c r="A70" s="316" t="s">
        <v>89</v>
      </c>
      <c r="B70" s="322">
        <v>189880005.89879885</v>
      </c>
      <c r="C70" s="322">
        <v>334834258.4245131</v>
      </c>
      <c r="D70" s="322">
        <v>307805207.90306306</v>
      </c>
      <c r="E70" s="322">
        <v>286906697.66806173</v>
      </c>
      <c r="F70" s="322">
        <v>389513857.89239562</v>
      </c>
      <c r="G70" s="322">
        <v>345248530.27660978</v>
      </c>
      <c r="H70" s="322">
        <v>360717881.42103899</v>
      </c>
      <c r="I70" s="322">
        <v>200315853.92303932</v>
      </c>
      <c r="J70" s="322">
        <v>332219160.92620695</v>
      </c>
      <c r="K70" s="322">
        <v>508868224.71617007</v>
      </c>
      <c r="L70" s="322">
        <v>633176368.72512531</v>
      </c>
      <c r="M70" s="322">
        <v>392309937.7386663</v>
      </c>
      <c r="N70" s="322">
        <v>374216823.54056287</v>
      </c>
      <c r="O70" s="322">
        <v>335565544.45744419</v>
      </c>
      <c r="P70" s="322">
        <v>660982632.47130966</v>
      </c>
      <c r="Q70" s="322">
        <v>166385755.3475675</v>
      </c>
      <c r="R70" s="322">
        <v>483007229.97029048</v>
      </c>
      <c r="S70" s="322">
        <v>192486557.60973889</v>
      </c>
      <c r="T70" s="322">
        <v>253118657.09068295</v>
      </c>
      <c r="U70" s="322">
        <v>217770213.36839783</v>
      </c>
      <c r="V70" s="322">
        <v>438607346.7450521</v>
      </c>
      <c r="W70" s="322">
        <v>938953829.88525331</v>
      </c>
      <c r="X70" s="322">
        <v>8342890575.9999905</v>
      </c>
      <c r="Y70" s="40"/>
      <c r="Z70" s="78"/>
    </row>
    <row r="71" spans="1:26" s="30" customFormat="1" x14ac:dyDescent="0.25"/>
    <row r="72" spans="1:26" s="90" customFormat="1" x14ac:dyDescent="0.25"/>
    <row r="73" spans="1:26" s="90" customFormat="1" x14ac:dyDescent="0.25"/>
    <row r="74" spans="1:26" s="90" customFormat="1" x14ac:dyDescent="0.25"/>
    <row r="75" spans="1:26" s="90" customFormat="1" x14ac:dyDescent="0.25"/>
    <row r="76" spans="1:26" s="90" customFormat="1" x14ac:dyDescent="0.25"/>
    <row r="77" spans="1:26" s="90" customFormat="1" x14ac:dyDescent="0.25"/>
    <row r="78" spans="1:26" s="90" customFormat="1" x14ac:dyDescent="0.25"/>
    <row r="79" spans="1:26" s="90" customFormat="1" x14ac:dyDescent="0.25"/>
    <row r="80" spans="1:26" s="90" customFormat="1" x14ac:dyDescent="0.25"/>
    <row r="81" s="90" customFormat="1" x14ac:dyDescent="0.25"/>
    <row r="82" s="90" customFormat="1" x14ac:dyDescent="0.25"/>
    <row r="83" s="90" customFormat="1" x14ac:dyDescent="0.25"/>
    <row r="84" s="90" customFormat="1" x14ac:dyDescent="0.25"/>
    <row r="85" s="90" customFormat="1" x14ac:dyDescent="0.25"/>
    <row r="86" s="90" customFormat="1" x14ac:dyDescent="0.25"/>
    <row r="87" s="90" customFormat="1" x14ac:dyDescent="0.25"/>
    <row r="88" s="90" customFormat="1" x14ac:dyDescent="0.25"/>
    <row r="89" s="90" customFormat="1" x14ac:dyDescent="0.25"/>
    <row r="90" s="90" customFormat="1" x14ac:dyDescent="0.25"/>
    <row r="91" s="90" customFormat="1" x14ac:dyDescent="0.25"/>
    <row r="92" s="90" customFormat="1" x14ac:dyDescent="0.25"/>
    <row r="93" s="90" customFormat="1" x14ac:dyDescent="0.25"/>
    <row r="94" s="90" customFormat="1" x14ac:dyDescent="0.25"/>
    <row r="95" s="90" customFormat="1" x14ac:dyDescent="0.25"/>
    <row r="96" s="90" customFormat="1" x14ac:dyDescent="0.25"/>
    <row r="97" s="90" customFormat="1" x14ac:dyDescent="0.25"/>
    <row r="98" s="90" customFormat="1" x14ac:dyDescent="0.25"/>
    <row r="99" s="90" customFormat="1" x14ac:dyDescent="0.25"/>
    <row r="100" s="90" customFormat="1" x14ac:dyDescent="0.25"/>
    <row r="101" s="90" customFormat="1" x14ac:dyDescent="0.25"/>
    <row r="102" s="90" customFormat="1" x14ac:dyDescent="0.25"/>
    <row r="103" s="90" customFormat="1" x14ac:dyDescent="0.25"/>
    <row r="104" s="90" customFormat="1" x14ac:dyDescent="0.25"/>
    <row r="105" s="90" customFormat="1" x14ac:dyDescent="0.25"/>
    <row r="106" s="90" customFormat="1" x14ac:dyDescent="0.25"/>
    <row r="107" s="90" customFormat="1" x14ac:dyDescent="0.25"/>
    <row r="108" s="90" customFormat="1" x14ac:dyDescent="0.25"/>
    <row r="109" s="90" customFormat="1" x14ac:dyDescent="0.25"/>
    <row r="110" s="90" customFormat="1" x14ac:dyDescent="0.25"/>
    <row r="111" s="90" customFormat="1" x14ac:dyDescent="0.25"/>
    <row r="112" s="90" customFormat="1" x14ac:dyDescent="0.25"/>
    <row r="113" s="90" customFormat="1" x14ac:dyDescent="0.25"/>
    <row r="114" s="90" customFormat="1" x14ac:dyDescent="0.25"/>
    <row r="115" s="90" customFormat="1" x14ac:dyDescent="0.25"/>
    <row r="116" s="90" customFormat="1" x14ac:dyDescent="0.25"/>
    <row r="117" s="90" customFormat="1" x14ac:dyDescent="0.25"/>
    <row r="118" s="90" customFormat="1" x14ac:dyDescent="0.25"/>
    <row r="119" s="90" customFormat="1" x14ac:dyDescent="0.25"/>
    <row r="120" s="90" customFormat="1" x14ac:dyDescent="0.25"/>
    <row r="121" s="90" customFormat="1" x14ac:dyDescent="0.25"/>
    <row r="122" s="90" customFormat="1" x14ac:dyDescent="0.25"/>
    <row r="123" s="90" customFormat="1" x14ac:dyDescent="0.25"/>
    <row r="124" s="90" customFormat="1" x14ac:dyDescent="0.25"/>
    <row r="125" s="90" customFormat="1" x14ac:dyDescent="0.25"/>
    <row r="126" s="90" customFormat="1" x14ac:dyDescent="0.25"/>
    <row r="127" s="90" customFormat="1" x14ac:dyDescent="0.25"/>
    <row r="128" s="90" customFormat="1" x14ac:dyDescent="0.25"/>
    <row r="129" s="90" customFormat="1" x14ac:dyDescent="0.25"/>
    <row r="130" s="90" customFormat="1" x14ac:dyDescent="0.25"/>
    <row r="131" s="90" customFormat="1" x14ac:dyDescent="0.25"/>
    <row r="132" s="90" customFormat="1" x14ac:dyDescent="0.25"/>
    <row r="133" s="90" customFormat="1" x14ac:dyDescent="0.25"/>
    <row r="134" s="90" customFormat="1" x14ac:dyDescent="0.25"/>
    <row r="135" s="90" customFormat="1" x14ac:dyDescent="0.25"/>
    <row r="136" s="90" customFormat="1" x14ac:dyDescent="0.25"/>
    <row r="137" s="90" customFormat="1" x14ac:dyDescent="0.25"/>
    <row r="138" s="90" customFormat="1" x14ac:dyDescent="0.25"/>
    <row r="139" s="90" customFormat="1" x14ac:dyDescent="0.25"/>
    <row r="140" s="90" customFormat="1" x14ac:dyDescent="0.25"/>
    <row r="141" s="90" customFormat="1" x14ac:dyDescent="0.25"/>
    <row r="142" s="90" customFormat="1" x14ac:dyDescent="0.25"/>
    <row r="143" s="90" customFormat="1" x14ac:dyDescent="0.25"/>
    <row r="144" s="90" customFormat="1" x14ac:dyDescent="0.25"/>
    <row r="145" s="90" customFormat="1" x14ac:dyDescent="0.25"/>
    <row r="146" s="90" customFormat="1" x14ac:dyDescent="0.25"/>
    <row r="147" s="90" customFormat="1" x14ac:dyDescent="0.25"/>
    <row r="148" s="90" customFormat="1" x14ac:dyDescent="0.25"/>
    <row r="149" s="90" customFormat="1" x14ac:dyDescent="0.25"/>
    <row r="150" s="90" customFormat="1" x14ac:dyDescent="0.25"/>
    <row r="151" s="90" customFormat="1" x14ac:dyDescent="0.25"/>
    <row r="152" s="90" customFormat="1" x14ac:dyDescent="0.25"/>
    <row r="153" s="90" customFormat="1" x14ac:dyDescent="0.25"/>
    <row r="154" s="90" customFormat="1" x14ac:dyDescent="0.25"/>
    <row r="155" s="90" customFormat="1" x14ac:dyDescent="0.25"/>
    <row r="156" s="90" customFormat="1" x14ac:dyDescent="0.25"/>
    <row r="157" s="90" customFormat="1" x14ac:dyDescent="0.25"/>
    <row r="158" s="90" customFormat="1" x14ac:dyDescent="0.25"/>
    <row r="159" s="90" customFormat="1" x14ac:dyDescent="0.25"/>
    <row r="160" s="90" customFormat="1" x14ac:dyDescent="0.25"/>
    <row r="161" s="90" customFormat="1" x14ac:dyDescent="0.25"/>
    <row r="162" s="90" customFormat="1" x14ac:dyDescent="0.25"/>
    <row r="163" s="90" customFormat="1" x14ac:dyDescent="0.25"/>
    <row r="164" s="90" customFormat="1" x14ac:dyDescent="0.25"/>
    <row r="165" s="90" customFormat="1" x14ac:dyDescent="0.25"/>
    <row r="166" s="90" customFormat="1" x14ac:dyDescent="0.25"/>
    <row r="167" s="90" customFormat="1" x14ac:dyDescent="0.25"/>
    <row r="168" s="90" customFormat="1" x14ac:dyDescent="0.25"/>
    <row r="169" s="90" customFormat="1" x14ac:dyDescent="0.25"/>
    <row r="170" s="90" customFormat="1" x14ac:dyDescent="0.25"/>
    <row r="171" s="90" customFormat="1" x14ac:dyDescent="0.25"/>
    <row r="172" s="90" customFormat="1" x14ac:dyDescent="0.25"/>
    <row r="173" s="90" customFormat="1" x14ac:dyDescent="0.25"/>
    <row r="174" s="90" customFormat="1" x14ac:dyDescent="0.25"/>
    <row r="175" s="90" customFormat="1" x14ac:dyDescent="0.25"/>
    <row r="176" s="90" customFormat="1" x14ac:dyDescent="0.25"/>
    <row r="177" spans="2:24" s="90" customFormat="1" x14ac:dyDescent="0.25"/>
    <row r="178" spans="2:24" s="90" customFormat="1" x14ac:dyDescent="0.25"/>
    <row r="179" spans="2:24" s="90" customFormat="1" x14ac:dyDescent="0.25"/>
    <row r="180" spans="2:24" s="90" customFormat="1" x14ac:dyDescent="0.25"/>
    <row r="181" spans="2:24" s="90" customFormat="1" x14ac:dyDescent="0.25"/>
    <row r="182" spans="2:24" s="90" customFormat="1" x14ac:dyDescent="0.25"/>
    <row r="183" spans="2:24" s="90" customFormat="1" x14ac:dyDescent="0.25"/>
    <row r="184" spans="2:24" s="90" customFormat="1" x14ac:dyDescent="0.25"/>
    <row r="185" spans="2:24" s="90" customFormat="1" x14ac:dyDescent="0.25"/>
    <row r="186" spans="2:24" s="90" customFormat="1" x14ac:dyDescent="0.25"/>
    <row r="187" spans="2:24" x14ac:dyDescent="0.25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</row>
    <row r="188" spans="2:24" x14ac:dyDescent="0.25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</row>
    <row r="189" spans="2:24" x14ac:dyDescent="0.25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</row>
    <row r="190" spans="2:24" x14ac:dyDescent="0.25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</row>
    <row r="191" spans="2:24" x14ac:dyDescent="0.25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</row>
    <row r="192" spans="2:24" x14ac:dyDescent="0.25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</row>
    <row r="193" spans="2:24" x14ac:dyDescent="0.25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</row>
    <row r="194" spans="2:24" x14ac:dyDescent="0.25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</row>
    <row r="195" spans="2:24" x14ac:dyDescent="0.25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</row>
    <row r="196" spans="2:24" x14ac:dyDescent="0.25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</row>
  </sheetData>
  <phoneticPr fontId="5" type="noConversion"/>
  <conditionalFormatting sqref="X2:X3">
    <cfRule type="expression" dxfId="5" priority="1" stopIfTrue="1">
      <formula>#REF!&gt;0</formula>
    </cfRule>
  </conditionalFormatting>
  <pageMargins left="0.19685039370078741" right="0.19685039370078741" top="0.39370078740157483" bottom="0.39370078740157483" header="0.51181102362204722" footer="0.39370078740157483"/>
  <pageSetup paperSize="9" scale="17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6">
    <pageSetUpPr fitToPage="1"/>
  </sheetPr>
  <dimension ref="A1:H27"/>
  <sheetViews>
    <sheetView showGridLines="0" topLeftCell="A9" zoomScale="70" zoomScaleNormal="70" workbookViewId="0">
      <selection activeCell="B4" sqref="B4:H26"/>
    </sheetView>
  </sheetViews>
  <sheetFormatPr defaultColWidth="9.26953125" defaultRowHeight="15" x14ac:dyDescent="0.25"/>
  <cols>
    <col min="1" max="1" width="27.26953125" style="6" customWidth="1"/>
    <col min="2" max="2" width="10.26953125" style="6" customWidth="1"/>
    <col min="3" max="3" width="12.90625" style="6" customWidth="1"/>
    <col min="4" max="4" width="11.26953125" style="6" customWidth="1"/>
    <col min="5" max="8" width="19.81640625" style="6" customWidth="1"/>
    <col min="9" max="16384" width="9.26953125" style="6"/>
  </cols>
  <sheetData>
    <row r="1" spans="1:8" s="1" customFormat="1" ht="21.45" customHeight="1" x14ac:dyDescent="0.35">
      <c r="A1" s="64" t="s">
        <v>239</v>
      </c>
    </row>
    <row r="2" spans="1:8" s="1" customFormat="1" ht="21" customHeight="1" thickBot="1" x14ac:dyDescent="0.35">
      <c r="A2" s="23" t="s">
        <v>97</v>
      </c>
      <c r="B2" s="22"/>
      <c r="C2" s="22"/>
      <c r="D2" s="22"/>
      <c r="E2" s="22"/>
      <c r="F2" s="22"/>
      <c r="G2" s="22"/>
      <c r="H2" s="120"/>
    </row>
    <row r="3" spans="1:8" s="3" customFormat="1" ht="46.8" customHeight="1" thickBot="1" x14ac:dyDescent="0.3">
      <c r="A3" s="116" t="s">
        <v>23</v>
      </c>
      <c r="B3" s="117" t="s">
        <v>150</v>
      </c>
      <c r="C3" s="117" t="s">
        <v>38</v>
      </c>
      <c r="D3" s="117" t="s">
        <v>151</v>
      </c>
      <c r="E3" s="117" t="s">
        <v>39</v>
      </c>
      <c r="F3" s="117" t="s">
        <v>186</v>
      </c>
      <c r="G3" s="117" t="s">
        <v>40</v>
      </c>
      <c r="H3" s="117" t="s">
        <v>152</v>
      </c>
    </row>
    <row r="4" spans="1:8" s="1" customFormat="1" ht="20.100000000000001" customHeight="1" x14ac:dyDescent="0.25">
      <c r="A4" s="121" t="s">
        <v>7</v>
      </c>
      <c r="B4" s="111">
        <v>31445.149999999998</v>
      </c>
      <c r="C4" s="91">
        <v>189880005.89879909</v>
      </c>
      <c r="D4" s="91">
        <v>54275134.878346734</v>
      </c>
      <c r="E4" s="91">
        <v>110507672</v>
      </c>
      <c r="F4" s="91">
        <v>0</v>
      </c>
      <c r="G4" s="91">
        <v>25097199</v>
      </c>
      <c r="H4" s="91">
        <v>135604871</v>
      </c>
    </row>
    <row r="5" spans="1:8" s="1" customFormat="1" ht="15.6" customHeight="1" x14ac:dyDescent="0.25">
      <c r="A5" s="96" t="s">
        <v>0</v>
      </c>
      <c r="B5" s="112">
        <v>50993.489999999991</v>
      </c>
      <c r="C5" s="94">
        <v>334834258.42451274</v>
      </c>
      <c r="D5" s="94">
        <v>88016070.766640484</v>
      </c>
      <c r="E5" s="94">
        <v>203297626</v>
      </c>
      <c r="F5" s="94">
        <v>0</v>
      </c>
      <c r="G5" s="94">
        <v>43520562</v>
      </c>
      <c r="H5" s="94">
        <v>246818188</v>
      </c>
    </row>
    <row r="6" spans="1:8" s="1" customFormat="1" ht="15.6" customHeight="1" x14ac:dyDescent="0.25">
      <c r="A6" s="122" t="s">
        <v>1</v>
      </c>
      <c r="B6" s="113">
        <v>51690.779999999992</v>
      </c>
      <c r="C6" s="97">
        <v>307805207.90306216</v>
      </c>
      <c r="D6" s="97">
        <v>89219611.179051384</v>
      </c>
      <c r="E6" s="97">
        <v>176651132</v>
      </c>
      <c r="F6" s="97">
        <v>0</v>
      </c>
      <c r="G6" s="97">
        <v>41934465</v>
      </c>
      <c r="H6" s="97">
        <v>218585597</v>
      </c>
    </row>
    <row r="7" spans="1:8" s="1" customFormat="1" ht="15.6" customHeight="1" x14ac:dyDescent="0.25">
      <c r="A7" s="96" t="s">
        <v>8</v>
      </c>
      <c r="B7" s="112">
        <v>41531.75</v>
      </c>
      <c r="C7" s="94">
        <v>286906697.66806155</v>
      </c>
      <c r="D7" s="94">
        <v>71684865.010463521</v>
      </c>
      <c r="E7" s="94">
        <v>180456721</v>
      </c>
      <c r="F7" s="94">
        <v>0</v>
      </c>
      <c r="G7" s="94">
        <v>34765112</v>
      </c>
      <c r="H7" s="94">
        <v>215221833</v>
      </c>
    </row>
    <row r="8" spans="1:8" s="1" customFormat="1" ht="15.6" customHeight="1" x14ac:dyDescent="0.25">
      <c r="A8" s="122" t="s">
        <v>9</v>
      </c>
      <c r="B8" s="113">
        <v>66473.349999999991</v>
      </c>
      <c r="C8" s="97">
        <v>389513857.89239389</v>
      </c>
      <c r="D8" s="97">
        <v>114734705.8947262</v>
      </c>
      <c r="E8" s="97">
        <v>218980069</v>
      </c>
      <c r="F8" s="97">
        <v>0</v>
      </c>
      <c r="G8" s="97">
        <v>55799083</v>
      </c>
      <c r="H8" s="97">
        <v>274779152</v>
      </c>
    </row>
    <row r="9" spans="1:8" s="1" customFormat="1" ht="15.6" customHeight="1" x14ac:dyDescent="0.25">
      <c r="A9" s="96" t="s">
        <v>10</v>
      </c>
      <c r="B9" s="112">
        <v>55467.15</v>
      </c>
      <c r="C9" s="94">
        <v>345248530.27660924</v>
      </c>
      <c r="D9" s="94">
        <v>95737722.592116445</v>
      </c>
      <c r="E9" s="94">
        <v>201127497</v>
      </c>
      <c r="F9" s="94">
        <v>0</v>
      </c>
      <c r="G9" s="94">
        <v>48383311</v>
      </c>
      <c r="H9" s="94">
        <v>249510808</v>
      </c>
    </row>
    <row r="10" spans="1:8" s="1" customFormat="1" ht="15.6" customHeight="1" x14ac:dyDescent="0.25">
      <c r="A10" s="122" t="s">
        <v>2</v>
      </c>
      <c r="B10" s="113">
        <v>64039.56</v>
      </c>
      <c r="C10" s="97">
        <v>360717881.42103779</v>
      </c>
      <c r="D10" s="97">
        <v>110533921.97365822</v>
      </c>
      <c r="E10" s="97">
        <v>200625695</v>
      </c>
      <c r="F10" s="97">
        <v>0</v>
      </c>
      <c r="G10" s="97">
        <v>49558264</v>
      </c>
      <c r="H10" s="97">
        <v>250183959</v>
      </c>
    </row>
    <row r="11" spans="1:8" s="1" customFormat="1" ht="15.6" customHeight="1" x14ac:dyDescent="0.25">
      <c r="A11" s="96" t="s">
        <v>3</v>
      </c>
      <c r="B11" s="112">
        <v>32663.32</v>
      </c>
      <c r="C11" s="94">
        <v>200315853.92303947</v>
      </c>
      <c r="D11" s="94">
        <v>56377727.52156058</v>
      </c>
      <c r="E11" s="94">
        <v>116431203</v>
      </c>
      <c r="F11" s="94">
        <v>0</v>
      </c>
      <c r="G11" s="94">
        <v>27506923</v>
      </c>
      <c r="H11" s="94">
        <v>143938126</v>
      </c>
    </row>
    <row r="12" spans="1:8" s="1" customFormat="1" ht="15.6" customHeight="1" x14ac:dyDescent="0.25">
      <c r="A12" s="122" t="s">
        <v>11</v>
      </c>
      <c r="B12" s="113">
        <v>57504.119999999995</v>
      </c>
      <c r="C12" s="97">
        <v>332219160.92620659</v>
      </c>
      <c r="D12" s="97">
        <v>99253585.02219376</v>
      </c>
      <c r="E12" s="97">
        <v>187645533</v>
      </c>
      <c r="F12" s="97">
        <v>0</v>
      </c>
      <c r="G12" s="97">
        <v>45320043</v>
      </c>
      <c r="H12" s="97">
        <v>232965576</v>
      </c>
    </row>
    <row r="13" spans="1:8" s="1" customFormat="1" ht="15.6" customHeight="1" x14ac:dyDescent="0.25">
      <c r="A13" s="96" t="s">
        <v>12</v>
      </c>
      <c r="B13" s="112">
        <v>77126.070000000007</v>
      </c>
      <c r="C13" s="94">
        <v>508868224.7161696</v>
      </c>
      <c r="D13" s="94">
        <v>133121573.6572035</v>
      </c>
      <c r="E13" s="94">
        <v>307267723</v>
      </c>
      <c r="F13" s="94">
        <v>0</v>
      </c>
      <c r="G13" s="94">
        <v>68478928</v>
      </c>
      <c r="H13" s="94">
        <v>375746651</v>
      </c>
    </row>
    <row r="14" spans="1:8" s="1" customFormat="1" ht="15.6" customHeight="1" x14ac:dyDescent="0.25">
      <c r="A14" s="122" t="s">
        <v>13</v>
      </c>
      <c r="B14" s="113">
        <v>95425.73000000001</v>
      </c>
      <c r="C14" s="97">
        <v>633176368.72512496</v>
      </c>
      <c r="D14" s="97">
        <v>164707255.86027414</v>
      </c>
      <c r="E14" s="97">
        <v>379278523</v>
      </c>
      <c r="F14" s="97">
        <v>0</v>
      </c>
      <c r="G14" s="97">
        <v>89190590</v>
      </c>
      <c r="H14" s="97">
        <v>468469113</v>
      </c>
    </row>
    <row r="15" spans="1:8" s="1" customFormat="1" ht="15.6" customHeight="1" x14ac:dyDescent="0.25">
      <c r="A15" s="96" t="s">
        <v>14</v>
      </c>
      <c r="B15" s="112">
        <v>49879.45</v>
      </c>
      <c r="C15" s="94">
        <v>392309937.73866564</v>
      </c>
      <c r="D15" s="94">
        <v>86093209.172408208</v>
      </c>
      <c r="E15" s="94">
        <v>254921481</v>
      </c>
      <c r="F15" s="94">
        <v>0</v>
      </c>
      <c r="G15" s="94">
        <v>51295247</v>
      </c>
      <c r="H15" s="94">
        <v>306216728</v>
      </c>
    </row>
    <row r="16" spans="1:8" s="1" customFormat="1" ht="15.6" customHeight="1" x14ac:dyDescent="0.25">
      <c r="A16" s="122" t="s">
        <v>15</v>
      </c>
      <c r="B16" s="113">
        <v>56532.729999999996</v>
      </c>
      <c r="C16" s="97">
        <v>374216823.54056203</v>
      </c>
      <c r="D16" s="97">
        <v>97576940.984258592</v>
      </c>
      <c r="E16" s="97">
        <v>224051830</v>
      </c>
      <c r="F16" s="97">
        <v>0</v>
      </c>
      <c r="G16" s="97">
        <v>52588052</v>
      </c>
      <c r="H16" s="97">
        <v>276639882</v>
      </c>
    </row>
    <row r="17" spans="1:8" s="1" customFormat="1" ht="15.6" customHeight="1" x14ac:dyDescent="0.25">
      <c r="A17" s="96" t="s">
        <v>16</v>
      </c>
      <c r="B17" s="112">
        <v>64973.42</v>
      </c>
      <c r="C17" s="94">
        <v>335565544.45744401</v>
      </c>
      <c r="D17" s="94">
        <v>112145788.26965275</v>
      </c>
      <c r="E17" s="94">
        <v>175765433</v>
      </c>
      <c r="F17" s="94">
        <v>0</v>
      </c>
      <c r="G17" s="94">
        <v>47654323</v>
      </c>
      <c r="H17" s="94">
        <v>223419756</v>
      </c>
    </row>
    <row r="18" spans="1:8" s="1" customFormat="1" ht="15.6" customHeight="1" x14ac:dyDescent="0.25">
      <c r="A18" s="122" t="s">
        <v>4</v>
      </c>
      <c r="B18" s="113">
        <v>80939.59</v>
      </c>
      <c r="C18" s="97">
        <v>660982632.47130954</v>
      </c>
      <c r="D18" s="97">
        <v>139703806.92246929</v>
      </c>
      <c r="E18" s="97">
        <v>435444349</v>
      </c>
      <c r="F18" s="97">
        <v>0</v>
      </c>
      <c r="G18" s="97">
        <v>85834476</v>
      </c>
      <c r="H18" s="97">
        <v>521278825</v>
      </c>
    </row>
    <row r="19" spans="1:8" s="1" customFormat="1" ht="15.6" customHeight="1" x14ac:dyDescent="0.25">
      <c r="A19" s="96" t="s">
        <v>17</v>
      </c>
      <c r="B19" s="112">
        <v>19257</v>
      </c>
      <c r="C19" s="94">
        <v>166385755.34756777</v>
      </c>
      <c r="D19" s="94">
        <v>33238075.580886818</v>
      </c>
      <c r="E19" s="94">
        <v>112551638</v>
      </c>
      <c r="F19" s="94">
        <v>0</v>
      </c>
      <c r="G19" s="94">
        <v>20596042</v>
      </c>
      <c r="H19" s="94">
        <v>133147680</v>
      </c>
    </row>
    <row r="20" spans="1:8" s="1" customFormat="1" ht="15.6" customHeight="1" x14ac:dyDescent="0.25">
      <c r="A20" s="122" t="s">
        <v>18</v>
      </c>
      <c r="B20" s="113">
        <v>63166.450000000004</v>
      </c>
      <c r="C20" s="97">
        <v>483007229.97028995</v>
      </c>
      <c r="D20" s="97">
        <v>109026911.73476182</v>
      </c>
      <c r="E20" s="97">
        <v>311314548</v>
      </c>
      <c r="F20" s="97">
        <v>0</v>
      </c>
      <c r="G20" s="97">
        <v>62665770</v>
      </c>
      <c r="H20" s="97">
        <v>373980318</v>
      </c>
    </row>
    <row r="21" spans="1:8" s="1" customFormat="1" ht="15.6" customHeight="1" x14ac:dyDescent="0.25">
      <c r="A21" s="96" t="s">
        <v>5</v>
      </c>
      <c r="B21" s="112">
        <v>21989.62</v>
      </c>
      <c r="C21" s="94">
        <v>192486557.60973912</v>
      </c>
      <c r="D21" s="94">
        <v>37954647.741339795</v>
      </c>
      <c r="E21" s="94">
        <v>130411457</v>
      </c>
      <c r="F21" s="94">
        <v>0</v>
      </c>
      <c r="G21" s="94">
        <v>24120453</v>
      </c>
      <c r="H21" s="94">
        <v>154531910</v>
      </c>
    </row>
    <row r="22" spans="1:8" s="1" customFormat="1" ht="15.6" customHeight="1" x14ac:dyDescent="0.25">
      <c r="A22" s="122" t="s">
        <v>6</v>
      </c>
      <c r="B22" s="113">
        <v>35285.35</v>
      </c>
      <c r="C22" s="97">
        <v>253118657.09068272</v>
      </c>
      <c r="D22" s="97">
        <v>60903418.507454157</v>
      </c>
      <c r="E22" s="97">
        <v>159184878</v>
      </c>
      <c r="F22" s="97">
        <v>0</v>
      </c>
      <c r="G22" s="97">
        <v>33030361</v>
      </c>
      <c r="H22" s="97">
        <v>192215239</v>
      </c>
    </row>
    <row r="23" spans="1:8" s="1" customFormat="1" ht="15.6" customHeight="1" x14ac:dyDescent="0.25">
      <c r="A23" s="96" t="s">
        <v>19</v>
      </c>
      <c r="B23" s="112">
        <v>48705.09</v>
      </c>
      <c r="C23" s="94">
        <v>217770213.36839795</v>
      </c>
      <c r="D23" s="94">
        <v>84066233.712099224</v>
      </c>
      <c r="E23" s="94">
        <v>99092433</v>
      </c>
      <c r="F23" s="94">
        <v>0</v>
      </c>
      <c r="G23" s="94">
        <v>34611547</v>
      </c>
      <c r="H23" s="94">
        <v>133703980</v>
      </c>
    </row>
    <row r="24" spans="1:8" s="1" customFormat="1" ht="15.6" customHeight="1" x14ac:dyDescent="0.25">
      <c r="A24" s="122" t="s">
        <v>20</v>
      </c>
      <c r="B24" s="113">
        <v>63322.8</v>
      </c>
      <c r="C24" s="97">
        <v>438607346.7450518</v>
      </c>
      <c r="D24" s="97">
        <v>109296775.84220698</v>
      </c>
      <c r="E24" s="97">
        <v>272798570</v>
      </c>
      <c r="F24" s="97">
        <v>0</v>
      </c>
      <c r="G24" s="97">
        <v>56512001</v>
      </c>
      <c r="H24" s="97">
        <v>329310571</v>
      </c>
    </row>
    <row r="25" spans="1:8" s="1" customFormat="1" ht="15.6" customHeight="1" thickBot="1" x14ac:dyDescent="0.3">
      <c r="A25" s="102" t="s">
        <v>21</v>
      </c>
      <c r="B25" s="114">
        <v>153174.62</v>
      </c>
      <c r="C25" s="100">
        <v>938953829.88525438</v>
      </c>
      <c r="D25" s="100">
        <v>264383320.17622775</v>
      </c>
      <c r="E25" s="100">
        <v>537170262</v>
      </c>
      <c r="F25" s="100">
        <v>0</v>
      </c>
      <c r="G25" s="100">
        <v>137400248</v>
      </c>
      <c r="H25" s="100">
        <v>674570510</v>
      </c>
    </row>
    <row r="26" spans="1:8" s="2" customFormat="1" ht="20.100000000000001" customHeight="1" thickBot="1" x14ac:dyDescent="0.35">
      <c r="A26" s="118" t="s">
        <v>22</v>
      </c>
      <c r="B26" s="115">
        <v>1281586.5899999999</v>
      </c>
      <c r="C26" s="103">
        <v>8342890575.9999809</v>
      </c>
      <c r="D26" s="103">
        <v>2212051303.0000005</v>
      </c>
      <c r="E26" s="103">
        <v>4994976273</v>
      </c>
      <c r="F26" s="103">
        <v>0</v>
      </c>
      <c r="G26" s="103">
        <v>1135863000</v>
      </c>
      <c r="H26" s="103">
        <v>6130839273</v>
      </c>
    </row>
    <row r="27" spans="1:8" s="1" customFormat="1" x14ac:dyDescent="0.25">
      <c r="A27" s="22"/>
      <c r="B27" s="22"/>
      <c r="C27" s="22"/>
      <c r="D27" s="22"/>
      <c r="E27" s="22"/>
      <c r="F27" s="22"/>
      <c r="G27" s="22"/>
      <c r="H27" s="22"/>
    </row>
  </sheetData>
  <phoneticPr fontId="5" type="noConversion"/>
  <conditionalFormatting sqref="H2">
    <cfRule type="expression" dxfId="4" priority="1" stopIfTrue="1">
      <formula>#REF!&gt;0</formula>
    </cfRule>
  </conditionalFormatting>
  <pageMargins left="0.33" right="0.37" top="0.98425196850393704" bottom="0.98425196850393704" header="0.51181102362204722" footer="0.51181102362204722"/>
  <pageSetup paperSize="9" scale="8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7">
    <pageSetUpPr fitToPage="1"/>
  </sheetPr>
  <dimension ref="A1:O31"/>
  <sheetViews>
    <sheetView showGridLines="0" topLeftCell="B3" zoomScale="70" zoomScaleNormal="70" workbookViewId="0">
      <selection activeCell="B4" sqref="B4:N26"/>
    </sheetView>
  </sheetViews>
  <sheetFormatPr defaultColWidth="9.26953125" defaultRowHeight="15" x14ac:dyDescent="0.25"/>
  <cols>
    <col min="1" max="1" width="27.26953125" style="6" customWidth="1"/>
    <col min="2" max="2" width="17.7265625" style="6" customWidth="1"/>
    <col min="3" max="13" width="18" style="6" customWidth="1"/>
    <col min="14" max="14" width="17.7265625" style="6" customWidth="1"/>
    <col min="15" max="16384" width="9.26953125" style="6"/>
  </cols>
  <sheetData>
    <row r="1" spans="1:15" s="1" customFormat="1" ht="21.45" customHeight="1" x14ac:dyDescent="0.35">
      <c r="A1" s="64" t="s">
        <v>240</v>
      </c>
    </row>
    <row r="2" spans="1:15" s="1" customFormat="1" ht="20.55" customHeight="1" thickBot="1" x14ac:dyDescent="0.35">
      <c r="A2" s="23" t="s">
        <v>97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120"/>
    </row>
    <row r="3" spans="1:15" s="4" customFormat="1" ht="65.55" customHeight="1" thickBot="1" x14ac:dyDescent="0.3">
      <c r="A3" s="119" t="s">
        <v>23</v>
      </c>
      <c r="B3" s="117" t="s">
        <v>241</v>
      </c>
      <c r="C3" s="117" t="s">
        <v>242</v>
      </c>
      <c r="D3" s="107" t="s">
        <v>365</v>
      </c>
      <c r="E3" s="107" t="s">
        <v>353</v>
      </c>
      <c r="F3" s="107" t="s">
        <v>366</v>
      </c>
      <c r="G3" s="107" t="s">
        <v>367</v>
      </c>
      <c r="H3" s="107" t="s">
        <v>368</v>
      </c>
      <c r="I3" s="107" t="s">
        <v>369</v>
      </c>
      <c r="J3" s="107" t="s">
        <v>370</v>
      </c>
      <c r="K3" s="107" t="s">
        <v>373</v>
      </c>
      <c r="L3" s="107" t="s">
        <v>371</v>
      </c>
      <c r="M3" s="107" t="s">
        <v>372</v>
      </c>
      <c r="N3" s="107" t="s">
        <v>286</v>
      </c>
    </row>
    <row r="4" spans="1:15" s="1" customFormat="1" ht="20.100000000000001" customHeight="1" x14ac:dyDescent="0.25">
      <c r="A4" s="121" t="s">
        <v>7</v>
      </c>
      <c r="B4" s="91">
        <v>127586070</v>
      </c>
      <c r="C4" s="91">
        <v>127488645</v>
      </c>
      <c r="D4" s="91">
        <v>-40000</v>
      </c>
      <c r="E4" s="91">
        <v>0</v>
      </c>
      <c r="F4" s="91">
        <v>272514</v>
      </c>
      <c r="G4" s="91">
        <v>98828</v>
      </c>
      <c r="H4" s="91">
        <v>60000</v>
      </c>
      <c r="I4" s="91">
        <v>402601</v>
      </c>
      <c r="J4" s="91">
        <v>1345535</v>
      </c>
      <c r="K4" s="91">
        <v>1196218.7627641219</v>
      </c>
      <c r="L4" s="91">
        <v>19743.018977362673</v>
      </c>
      <c r="M4" s="91">
        <v>62908.544160790239</v>
      </c>
      <c r="N4" s="91">
        <v>130906993.32590227</v>
      </c>
      <c r="O4" s="7"/>
    </row>
    <row r="5" spans="1:15" s="1" customFormat="1" ht="15.6" customHeight="1" x14ac:dyDescent="0.25">
      <c r="A5" s="96" t="s">
        <v>0</v>
      </c>
      <c r="B5" s="94">
        <v>233316780</v>
      </c>
      <c r="C5" s="94">
        <v>232812303</v>
      </c>
      <c r="D5" s="94">
        <v>-40000</v>
      </c>
      <c r="E5" s="94">
        <v>346708</v>
      </c>
      <c r="F5" s="94">
        <v>662569</v>
      </c>
      <c r="G5" s="94">
        <v>172355</v>
      </c>
      <c r="H5" s="94">
        <v>60000</v>
      </c>
      <c r="I5" s="94">
        <v>697967</v>
      </c>
      <c r="J5" s="94">
        <v>2332679</v>
      </c>
      <c r="K5" s="94">
        <v>2111115.3764282726</v>
      </c>
      <c r="L5" s="94">
        <v>33622.519436444469</v>
      </c>
      <c r="M5" s="94">
        <v>107133.75452811024</v>
      </c>
      <c r="N5" s="94">
        <v>239296452.65039283</v>
      </c>
      <c r="O5" s="7"/>
    </row>
    <row r="6" spans="1:15" s="1" customFormat="1" ht="15.6" customHeight="1" x14ac:dyDescent="0.25">
      <c r="A6" s="122" t="s">
        <v>1</v>
      </c>
      <c r="B6" s="97">
        <v>203526047</v>
      </c>
      <c r="C6" s="97">
        <v>203943007</v>
      </c>
      <c r="D6" s="97">
        <v>-40000</v>
      </c>
      <c r="E6" s="97">
        <v>1325233</v>
      </c>
      <c r="F6" s="97">
        <v>817348</v>
      </c>
      <c r="G6" s="97">
        <v>165424</v>
      </c>
      <c r="H6" s="97">
        <v>60000</v>
      </c>
      <c r="I6" s="97">
        <v>612514</v>
      </c>
      <c r="J6" s="97">
        <v>2047086</v>
      </c>
      <c r="K6" s="97">
        <v>1924889.000795977</v>
      </c>
      <c r="L6" s="97">
        <v>32678.672231643908</v>
      </c>
      <c r="M6" s="97">
        <v>104126.30902890289</v>
      </c>
      <c r="N6" s="97">
        <v>210992305.98205653</v>
      </c>
      <c r="O6" s="7"/>
    </row>
    <row r="7" spans="1:15" s="1" customFormat="1" ht="15.6" customHeight="1" x14ac:dyDescent="0.25">
      <c r="A7" s="96" t="s">
        <v>8</v>
      </c>
      <c r="B7" s="94">
        <v>200794538</v>
      </c>
      <c r="C7" s="94">
        <v>200754851</v>
      </c>
      <c r="D7" s="94">
        <v>-40000</v>
      </c>
      <c r="E7" s="94">
        <v>-402000</v>
      </c>
      <c r="F7" s="94">
        <v>623861</v>
      </c>
      <c r="G7" s="94">
        <v>129792</v>
      </c>
      <c r="H7" s="94">
        <v>60000</v>
      </c>
      <c r="I7" s="94">
        <v>619064</v>
      </c>
      <c r="J7" s="94">
        <v>2068976</v>
      </c>
      <c r="K7" s="94">
        <v>1799338.3142280076</v>
      </c>
      <c r="L7" s="94">
        <v>27608.602969140502</v>
      </c>
      <c r="M7" s="94">
        <v>87971.197368210749</v>
      </c>
      <c r="N7" s="94">
        <v>205729462.11456534</v>
      </c>
      <c r="O7" s="7"/>
    </row>
    <row r="8" spans="1:15" s="1" customFormat="1" ht="15.6" customHeight="1" x14ac:dyDescent="0.25">
      <c r="A8" s="122" t="s">
        <v>9</v>
      </c>
      <c r="B8" s="97">
        <v>258527220</v>
      </c>
      <c r="C8" s="97">
        <v>258683051</v>
      </c>
      <c r="D8" s="97">
        <v>-40000</v>
      </c>
      <c r="E8" s="97">
        <v>0</v>
      </c>
      <c r="F8" s="97">
        <v>423091</v>
      </c>
      <c r="G8" s="97">
        <v>162762</v>
      </c>
      <c r="H8" s="97">
        <v>60000</v>
      </c>
      <c r="I8" s="97">
        <v>909872</v>
      </c>
      <c r="J8" s="97">
        <v>3040890</v>
      </c>
      <c r="K8" s="97">
        <v>2455398.7806145945</v>
      </c>
      <c r="L8" s="97">
        <v>44409.99818310175</v>
      </c>
      <c r="M8" s="97">
        <v>141506.64268142593</v>
      </c>
      <c r="N8" s="97">
        <v>265880981.42147911</v>
      </c>
      <c r="O8" s="7"/>
    </row>
    <row r="9" spans="1:15" s="1" customFormat="1" ht="15.6" customHeight="1" x14ac:dyDescent="0.25">
      <c r="A9" s="96" t="s">
        <v>10</v>
      </c>
      <c r="B9" s="94">
        <v>232864570</v>
      </c>
      <c r="C9" s="94">
        <v>232647444</v>
      </c>
      <c r="D9" s="94">
        <v>-40000</v>
      </c>
      <c r="E9" s="94">
        <v>0</v>
      </c>
      <c r="F9" s="94">
        <v>719790</v>
      </c>
      <c r="G9" s="94">
        <v>195368</v>
      </c>
      <c r="H9" s="94">
        <v>60000</v>
      </c>
      <c r="I9" s="94">
        <v>759627</v>
      </c>
      <c r="J9" s="94">
        <v>2538753</v>
      </c>
      <c r="K9" s="94">
        <v>2162686.4787561647</v>
      </c>
      <c r="L9" s="94">
        <v>38712.889562789358</v>
      </c>
      <c r="M9" s="94">
        <v>123353.55223255997</v>
      </c>
      <c r="N9" s="94">
        <v>239205734.92055151</v>
      </c>
      <c r="O9" s="7"/>
    </row>
    <row r="10" spans="1:15" s="1" customFormat="1" ht="15.6" customHeight="1" x14ac:dyDescent="0.25">
      <c r="A10" s="122" t="s">
        <v>2</v>
      </c>
      <c r="B10" s="97">
        <v>235865075</v>
      </c>
      <c r="C10" s="97">
        <v>235986212</v>
      </c>
      <c r="D10" s="97">
        <v>-40000</v>
      </c>
      <c r="E10" s="97">
        <v>0</v>
      </c>
      <c r="F10" s="97">
        <v>459635</v>
      </c>
      <c r="G10" s="97">
        <v>170950</v>
      </c>
      <c r="H10" s="97">
        <v>60000</v>
      </c>
      <c r="I10" s="97">
        <v>723323</v>
      </c>
      <c r="J10" s="97">
        <v>2417421</v>
      </c>
      <c r="K10" s="97">
        <v>2275858.1085573575</v>
      </c>
      <c r="L10" s="97">
        <v>38587.067034514592</v>
      </c>
      <c r="M10" s="97">
        <v>163205</v>
      </c>
      <c r="N10" s="97">
        <v>242255191.17559186</v>
      </c>
      <c r="O10" s="7"/>
    </row>
    <row r="11" spans="1:15" s="1" customFormat="1" ht="15.6" customHeight="1" x14ac:dyDescent="0.25">
      <c r="A11" s="96" t="s">
        <v>3</v>
      </c>
      <c r="B11" s="94">
        <v>135286078</v>
      </c>
      <c r="C11" s="94">
        <v>135451668</v>
      </c>
      <c r="D11" s="94">
        <v>-40000</v>
      </c>
      <c r="E11" s="94">
        <v>0</v>
      </c>
      <c r="F11" s="94">
        <v>284074</v>
      </c>
      <c r="G11" s="94">
        <v>134022</v>
      </c>
      <c r="H11" s="94">
        <v>60000</v>
      </c>
      <c r="I11" s="94">
        <v>387815</v>
      </c>
      <c r="J11" s="94">
        <v>1296119</v>
      </c>
      <c r="K11" s="94">
        <v>1263056.9848649153</v>
      </c>
      <c r="L11" s="94">
        <v>20637.831298157394</v>
      </c>
      <c r="M11" s="94">
        <v>87288</v>
      </c>
      <c r="N11" s="94">
        <v>138944680.81616306</v>
      </c>
      <c r="O11" s="7"/>
    </row>
    <row r="12" spans="1:15" s="1" customFormat="1" ht="15.6" customHeight="1" x14ac:dyDescent="0.25">
      <c r="A12" s="122" t="s">
        <v>11</v>
      </c>
      <c r="B12" s="97">
        <v>218870068</v>
      </c>
      <c r="C12" s="97">
        <v>218731259</v>
      </c>
      <c r="D12" s="97">
        <v>-40000</v>
      </c>
      <c r="E12" s="97">
        <v>0</v>
      </c>
      <c r="F12" s="97">
        <v>708638</v>
      </c>
      <c r="G12" s="97">
        <v>193318</v>
      </c>
      <c r="H12" s="97">
        <v>60000</v>
      </c>
      <c r="I12" s="97">
        <v>703426</v>
      </c>
      <c r="J12" s="97">
        <v>2350925</v>
      </c>
      <c r="K12" s="97">
        <v>2089879.7493581155</v>
      </c>
      <c r="L12" s="97">
        <v>35842.272937549787</v>
      </c>
      <c r="M12" s="97">
        <v>151596</v>
      </c>
      <c r="N12" s="97">
        <v>224984884.02229565</v>
      </c>
      <c r="O12" s="7"/>
    </row>
    <row r="13" spans="1:15" s="1" customFormat="1" ht="15.6" customHeight="1" x14ac:dyDescent="0.25">
      <c r="A13" s="96" t="s">
        <v>12</v>
      </c>
      <c r="B13" s="94">
        <v>350646429</v>
      </c>
      <c r="C13" s="94">
        <v>351367211</v>
      </c>
      <c r="D13" s="94">
        <v>-40000</v>
      </c>
      <c r="E13" s="94">
        <v>0</v>
      </c>
      <c r="F13" s="94">
        <v>699962</v>
      </c>
      <c r="G13" s="94">
        <v>335670</v>
      </c>
      <c r="H13" s="94">
        <v>60000</v>
      </c>
      <c r="I13" s="94">
        <v>1115938</v>
      </c>
      <c r="J13" s="94">
        <v>3729582</v>
      </c>
      <c r="K13" s="94">
        <v>3196108.9385492401</v>
      </c>
      <c r="L13" s="94">
        <v>54503.068588376009</v>
      </c>
      <c r="M13" s="94">
        <v>230522</v>
      </c>
      <c r="N13" s="94">
        <v>360749497.0071376</v>
      </c>
      <c r="O13" s="7"/>
    </row>
    <row r="14" spans="1:15" s="1" customFormat="1" ht="15.6" customHeight="1" x14ac:dyDescent="0.25">
      <c r="A14" s="122" t="s">
        <v>13</v>
      </c>
      <c r="B14" s="97">
        <v>435020822</v>
      </c>
      <c r="C14" s="97">
        <v>435233604</v>
      </c>
      <c r="D14" s="97">
        <v>-40000</v>
      </c>
      <c r="E14" s="97">
        <v>0</v>
      </c>
      <c r="F14" s="97">
        <v>665329</v>
      </c>
      <c r="G14" s="97">
        <v>616020</v>
      </c>
      <c r="H14" s="97">
        <v>60000</v>
      </c>
      <c r="I14" s="97">
        <v>1367993</v>
      </c>
      <c r="J14" s="97">
        <v>4571976</v>
      </c>
      <c r="K14" s="97">
        <v>3957821.1834387933</v>
      </c>
      <c r="L14" s="97">
        <v>69536.897238961072</v>
      </c>
      <c r="M14" s="97">
        <v>294107</v>
      </c>
      <c r="N14" s="97">
        <v>446796387.08067775</v>
      </c>
      <c r="O14" s="7"/>
    </row>
    <row r="15" spans="1:15" s="1" customFormat="1" ht="15.6" customHeight="1" x14ac:dyDescent="0.25">
      <c r="A15" s="96" t="s">
        <v>14</v>
      </c>
      <c r="B15" s="94">
        <v>285593784</v>
      </c>
      <c r="C15" s="94">
        <v>285857688</v>
      </c>
      <c r="D15" s="94">
        <v>-40000</v>
      </c>
      <c r="E15" s="94">
        <v>0</v>
      </c>
      <c r="F15" s="94">
        <v>620763</v>
      </c>
      <c r="G15" s="94">
        <v>237271</v>
      </c>
      <c r="H15" s="94">
        <v>60000</v>
      </c>
      <c r="I15" s="94">
        <v>839350</v>
      </c>
      <c r="J15" s="94">
        <v>2805195</v>
      </c>
      <c r="K15" s="94">
        <v>2464317.989225219</v>
      </c>
      <c r="L15" s="94">
        <v>40969.596727879616</v>
      </c>
      <c r="M15" s="94">
        <v>173282</v>
      </c>
      <c r="N15" s="94">
        <v>293058836.58595312</v>
      </c>
      <c r="O15" s="7"/>
    </row>
    <row r="16" spans="1:15" s="1" customFormat="1" ht="15.6" customHeight="1" x14ac:dyDescent="0.25">
      <c r="A16" s="122" t="s">
        <v>15</v>
      </c>
      <c r="B16" s="97">
        <v>258924601</v>
      </c>
      <c r="C16" s="97">
        <v>259044305</v>
      </c>
      <c r="D16" s="97">
        <v>-40000</v>
      </c>
      <c r="E16" s="97">
        <v>-25500</v>
      </c>
      <c r="F16" s="97">
        <v>914848</v>
      </c>
      <c r="G16" s="97">
        <v>197658</v>
      </c>
      <c r="H16" s="97">
        <v>60000</v>
      </c>
      <c r="I16" s="97">
        <v>840512</v>
      </c>
      <c r="J16" s="97">
        <v>2809078</v>
      </c>
      <c r="K16" s="97">
        <v>2352854.1139292782</v>
      </c>
      <c r="L16" s="97">
        <v>42024.155868584152</v>
      </c>
      <c r="M16" s="97">
        <v>130677.57709535595</v>
      </c>
      <c r="N16" s="97">
        <v>266326456.84689322</v>
      </c>
      <c r="O16" s="7"/>
    </row>
    <row r="17" spans="1:15" s="1" customFormat="1" ht="15.6" customHeight="1" x14ac:dyDescent="0.25">
      <c r="A17" s="96" t="s">
        <v>16</v>
      </c>
      <c r="B17" s="94">
        <v>209781342</v>
      </c>
      <c r="C17" s="94">
        <v>209530355</v>
      </c>
      <c r="D17" s="94">
        <v>-40000</v>
      </c>
      <c r="E17" s="94">
        <v>0</v>
      </c>
      <c r="F17" s="94">
        <v>698817</v>
      </c>
      <c r="G17" s="94">
        <v>158772</v>
      </c>
      <c r="H17" s="94">
        <v>60000</v>
      </c>
      <c r="I17" s="94">
        <v>819614</v>
      </c>
      <c r="J17" s="94">
        <v>2739237</v>
      </c>
      <c r="K17" s="94">
        <v>2106408.7627150062</v>
      </c>
      <c r="L17" s="94">
        <v>38388.135813276916</v>
      </c>
      <c r="M17" s="94">
        <v>119370.65199171922</v>
      </c>
      <c r="N17" s="94">
        <v>216230962.55052</v>
      </c>
      <c r="O17" s="7"/>
    </row>
    <row r="18" spans="1:15" s="1" customFormat="1" ht="15.6" customHeight="1" x14ac:dyDescent="0.25">
      <c r="A18" s="122" t="s">
        <v>4</v>
      </c>
      <c r="B18" s="97">
        <v>485566833</v>
      </c>
      <c r="C18" s="97">
        <v>485712006</v>
      </c>
      <c r="D18" s="97">
        <v>-40000</v>
      </c>
      <c r="E18" s="97">
        <v>0</v>
      </c>
      <c r="F18" s="97">
        <v>559114</v>
      </c>
      <c r="G18" s="97">
        <v>325778</v>
      </c>
      <c r="H18" s="97">
        <v>60000</v>
      </c>
      <c r="I18" s="97">
        <v>1464227</v>
      </c>
      <c r="J18" s="97">
        <v>4893602</v>
      </c>
      <c r="K18" s="97">
        <v>4146951.1522077727</v>
      </c>
      <c r="L18" s="97">
        <v>68734.122238169977</v>
      </c>
      <c r="M18" s="97">
        <v>213733.68134088849</v>
      </c>
      <c r="N18" s="97">
        <v>497404145.95578682</v>
      </c>
      <c r="O18" s="7"/>
    </row>
    <row r="19" spans="1:15" s="1" customFormat="1" ht="15.6" customHeight="1" x14ac:dyDescent="0.25">
      <c r="A19" s="96" t="s">
        <v>17</v>
      </c>
      <c r="B19" s="94">
        <v>123491615</v>
      </c>
      <c r="C19" s="94">
        <v>123668915</v>
      </c>
      <c r="D19" s="94">
        <v>-40000</v>
      </c>
      <c r="E19" s="94">
        <v>0</v>
      </c>
      <c r="F19" s="94">
        <v>457143</v>
      </c>
      <c r="G19" s="94">
        <v>87925</v>
      </c>
      <c r="H19" s="94">
        <v>60000</v>
      </c>
      <c r="I19" s="94">
        <v>358410</v>
      </c>
      <c r="J19" s="94">
        <v>1197843</v>
      </c>
      <c r="K19" s="94">
        <v>1041597.6872181589</v>
      </c>
      <c r="L19" s="94">
        <v>16932.914340134103</v>
      </c>
      <c r="M19" s="94">
        <v>52653.994431588872</v>
      </c>
      <c r="N19" s="94">
        <v>126901420.59598988</v>
      </c>
      <c r="O19" s="7"/>
    </row>
    <row r="20" spans="1:15" s="1" customFormat="1" ht="15.6" customHeight="1" x14ac:dyDescent="0.25">
      <c r="A20" s="122" t="s">
        <v>18</v>
      </c>
      <c r="B20" s="97">
        <v>348863985</v>
      </c>
      <c r="C20" s="97">
        <v>348835187</v>
      </c>
      <c r="D20" s="97">
        <v>-40000</v>
      </c>
      <c r="E20" s="97">
        <v>0</v>
      </c>
      <c r="F20" s="97">
        <v>661809</v>
      </c>
      <c r="G20" s="97">
        <v>234016</v>
      </c>
      <c r="H20" s="97">
        <v>60000</v>
      </c>
      <c r="I20" s="97">
        <v>1082138</v>
      </c>
      <c r="J20" s="97">
        <v>3616620</v>
      </c>
      <c r="K20" s="97">
        <v>3031505.3617075882</v>
      </c>
      <c r="L20" s="97">
        <v>50649.494807122843</v>
      </c>
      <c r="M20" s="97">
        <v>157498.02740087843</v>
      </c>
      <c r="N20" s="97">
        <v>357689422.88391554</v>
      </c>
      <c r="O20" s="7"/>
    </row>
    <row r="21" spans="1:15" s="1" customFormat="1" ht="15.6" customHeight="1" x14ac:dyDescent="0.25">
      <c r="A21" s="96" t="s">
        <v>5</v>
      </c>
      <c r="B21" s="94">
        <v>144043656</v>
      </c>
      <c r="C21" s="94">
        <v>144093828</v>
      </c>
      <c r="D21" s="94">
        <v>-40000</v>
      </c>
      <c r="E21" s="94">
        <v>0</v>
      </c>
      <c r="F21" s="94">
        <v>293864</v>
      </c>
      <c r="G21" s="94">
        <v>137278</v>
      </c>
      <c r="H21" s="94">
        <v>60000</v>
      </c>
      <c r="I21" s="94">
        <v>376626</v>
      </c>
      <c r="J21" s="94">
        <v>1258724</v>
      </c>
      <c r="K21" s="94">
        <v>1208895.9239859062</v>
      </c>
      <c r="L21" s="94">
        <v>19271.136348177668</v>
      </c>
      <c r="M21" s="94">
        <v>59925.303182353491</v>
      </c>
      <c r="N21" s="94">
        <v>147468412.36351645</v>
      </c>
      <c r="O21" s="7"/>
    </row>
    <row r="22" spans="1:15" s="1" customFormat="1" ht="15.6" customHeight="1" x14ac:dyDescent="0.25">
      <c r="A22" s="122" t="s">
        <v>6</v>
      </c>
      <c r="B22" s="97">
        <v>178732665</v>
      </c>
      <c r="C22" s="97">
        <v>178785329</v>
      </c>
      <c r="D22" s="97">
        <v>-40000</v>
      </c>
      <c r="E22" s="97">
        <v>0</v>
      </c>
      <c r="F22" s="97">
        <v>323651</v>
      </c>
      <c r="G22" s="97">
        <v>140294</v>
      </c>
      <c r="H22" s="97">
        <v>60000</v>
      </c>
      <c r="I22" s="97">
        <v>570134</v>
      </c>
      <c r="J22" s="97">
        <v>1905448</v>
      </c>
      <c r="K22" s="97">
        <v>1584458.3438816159</v>
      </c>
      <c r="L22" s="97">
        <v>26703.639855728368</v>
      </c>
      <c r="M22" s="97">
        <v>83037.106051601775</v>
      </c>
      <c r="N22" s="97">
        <v>183439055.08978894</v>
      </c>
      <c r="O22" s="7"/>
    </row>
    <row r="23" spans="1:15" s="1" customFormat="1" ht="15.6" customHeight="1" x14ac:dyDescent="0.25">
      <c r="A23" s="96" t="s">
        <v>19</v>
      </c>
      <c r="B23" s="94">
        <v>126019401</v>
      </c>
      <c r="C23" s="94">
        <v>126045548</v>
      </c>
      <c r="D23" s="94">
        <v>-40000</v>
      </c>
      <c r="E23" s="94">
        <v>0</v>
      </c>
      <c r="F23" s="94">
        <v>598274</v>
      </c>
      <c r="G23" s="94">
        <v>124814</v>
      </c>
      <c r="H23" s="94">
        <v>60000</v>
      </c>
      <c r="I23" s="94">
        <v>467248</v>
      </c>
      <c r="J23" s="94">
        <v>1561592</v>
      </c>
      <c r="K23" s="94">
        <v>1368737.8203013486</v>
      </c>
      <c r="L23" s="94">
        <v>26998.68545654658</v>
      </c>
      <c r="M23" s="94">
        <v>83954.018884997146</v>
      </c>
      <c r="N23" s="94">
        <v>130297166.5246429</v>
      </c>
      <c r="O23" s="7"/>
    </row>
    <row r="24" spans="1:15" s="1" customFormat="1" ht="15.6" customHeight="1" x14ac:dyDescent="0.25">
      <c r="A24" s="122" t="s">
        <v>20</v>
      </c>
      <c r="B24" s="97">
        <v>304044983</v>
      </c>
      <c r="C24" s="97">
        <v>303328496</v>
      </c>
      <c r="D24" s="97">
        <v>-40000</v>
      </c>
      <c r="E24" s="97">
        <v>0</v>
      </c>
      <c r="F24" s="97">
        <v>1029840.9999999999</v>
      </c>
      <c r="G24" s="97">
        <v>265751</v>
      </c>
      <c r="H24" s="97">
        <v>60000</v>
      </c>
      <c r="I24" s="97">
        <v>1002933</v>
      </c>
      <c r="J24" s="97">
        <v>3351908</v>
      </c>
      <c r="K24" s="97">
        <v>2724720.9661612497</v>
      </c>
      <c r="L24" s="97">
        <v>46444.088504622741</v>
      </c>
      <c r="M24" s="97">
        <v>144421.27054684932</v>
      </c>
      <c r="N24" s="97">
        <v>311914515.32521272</v>
      </c>
      <c r="O24" s="7"/>
    </row>
    <row r="25" spans="1:15" s="1" customFormat="1" ht="15.6" customHeight="1" thickBot="1" x14ac:dyDescent="0.3">
      <c r="A25" s="102" t="s">
        <v>21</v>
      </c>
      <c r="B25" s="100">
        <v>623157502</v>
      </c>
      <c r="C25" s="100">
        <v>622523150</v>
      </c>
      <c r="D25" s="100">
        <v>-40000</v>
      </c>
      <c r="E25" s="100">
        <v>0</v>
      </c>
      <c r="F25" s="100">
        <v>2505065</v>
      </c>
      <c r="G25" s="100">
        <v>715934</v>
      </c>
      <c r="H25" s="100">
        <v>60000</v>
      </c>
      <c r="I25" s="100">
        <v>2042668</v>
      </c>
      <c r="J25" s="100">
        <v>6826811</v>
      </c>
      <c r="K25" s="100">
        <v>5837180.2003112892</v>
      </c>
      <c r="L25" s="100">
        <v>107001.19158171557</v>
      </c>
      <c r="M25" s="100">
        <v>332728.36907376727</v>
      </c>
      <c r="N25" s="100">
        <v>640910537.76096678</v>
      </c>
      <c r="O25" s="7"/>
    </row>
    <row r="26" spans="1:15" s="1" customFormat="1" ht="20.100000000000001" customHeight="1" thickBot="1" x14ac:dyDescent="0.35">
      <c r="A26" s="118" t="s">
        <v>22</v>
      </c>
      <c r="B26" s="103">
        <v>5720524064</v>
      </c>
      <c r="C26" s="103">
        <v>5720524062</v>
      </c>
      <c r="D26" s="103">
        <v>-880000</v>
      </c>
      <c r="E26" s="103">
        <v>1244441</v>
      </c>
      <c r="F26" s="103">
        <v>15000000</v>
      </c>
      <c r="G26" s="103">
        <v>5000000</v>
      </c>
      <c r="H26" s="103">
        <v>1320000</v>
      </c>
      <c r="I26" s="103">
        <v>18164000</v>
      </c>
      <c r="J26" s="103">
        <v>60706000</v>
      </c>
      <c r="K26" s="103">
        <v>52299999.999999993</v>
      </c>
      <c r="L26" s="103">
        <v>900000.00000000012</v>
      </c>
      <c r="M26" s="103">
        <v>3104999.9999999995</v>
      </c>
      <c r="N26" s="103">
        <v>5877383503</v>
      </c>
      <c r="O26" s="7"/>
    </row>
    <row r="27" spans="1:15" s="1" customFormat="1" ht="13.2" x14ac:dyDescent="0.25"/>
    <row r="28" spans="1:15" s="1" customFormat="1" ht="13.2" x14ac:dyDescent="0.25">
      <c r="A28" s="57"/>
    </row>
    <row r="29" spans="1:15" x14ac:dyDescent="0.25">
      <c r="N29" s="16"/>
    </row>
    <row r="30" spans="1:15" x14ac:dyDescent="0.25">
      <c r="N30" s="16"/>
    </row>
    <row r="31" spans="1:15" x14ac:dyDescent="0.25">
      <c r="N31" s="16"/>
    </row>
  </sheetData>
  <phoneticPr fontId="5" type="noConversion"/>
  <conditionalFormatting sqref="N2">
    <cfRule type="expression" dxfId="3" priority="1" stopIfTrue="1">
      <formula>#REF!&gt;0</formula>
    </cfRule>
  </conditionalFormatting>
  <pageMargins left="0.23" right="0.33" top="0.98425196850393704" bottom="0.98425196850393704" header="0.51181102362204722" footer="0.51181102362204722"/>
  <pageSetup paperSize="9" scale="88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2AE69-EF91-4427-8EA2-D4EC371C3028}">
  <sheetPr>
    <pageSetUpPr fitToPage="1"/>
  </sheetPr>
  <dimension ref="A1:D104"/>
  <sheetViews>
    <sheetView showGridLines="0" zoomScale="70" zoomScaleNormal="70" workbookViewId="0">
      <selection activeCell="C89" sqref="C89"/>
    </sheetView>
  </sheetViews>
  <sheetFormatPr defaultColWidth="9.26953125" defaultRowHeight="15" x14ac:dyDescent="0.25"/>
  <cols>
    <col min="1" max="1" width="112.6328125" style="157" customWidth="1"/>
    <col min="2" max="3" width="13.90625" style="157" customWidth="1"/>
    <col min="4" max="254" width="9.26953125" style="157"/>
    <col min="255" max="255" width="130.26953125" style="157" customWidth="1"/>
    <col min="256" max="258" width="13.90625" style="157" customWidth="1"/>
    <col min="259" max="510" width="9.26953125" style="157"/>
    <col min="511" max="511" width="130.26953125" style="157" customWidth="1"/>
    <col min="512" max="514" width="13.90625" style="157" customWidth="1"/>
    <col min="515" max="766" width="9.26953125" style="157"/>
    <col min="767" max="767" width="130.26953125" style="157" customWidth="1"/>
    <col min="768" max="770" width="13.90625" style="157" customWidth="1"/>
    <col min="771" max="1022" width="9.26953125" style="157"/>
    <col min="1023" max="1023" width="130.26953125" style="157" customWidth="1"/>
    <col min="1024" max="1026" width="13.90625" style="157" customWidth="1"/>
    <col min="1027" max="1278" width="9.26953125" style="157"/>
    <col min="1279" max="1279" width="130.26953125" style="157" customWidth="1"/>
    <col min="1280" max="1282" width="13.90625" style="157" customWidth="1"/>
    <col min="1283" max="1534" width="9.26953125" style="157"/>
    <col min="1535" max="1535" width="130.26953125" style="157" customWidth="1"/>
    <col min="1536" max="1538" width="13.90625" style="157" customWidth="1"/>
    <col min="1539" max="1790" width="9.26953125" style="157"/>
    <col min="1791" max="1791" width="130.26953125" style="157" customWidth="1"/>
    <col min="1792" max="1794" width="13.90625" style="157" customWidth="1"/>
    <col min="1795" max="2046" width="9.26953125" style="157"/>
    <col min="2047" max="2047" width="130.26953125" style="157" customWidth="1"/>
    <col min="2048" max="2050" width="13.90625" style="157" customWidth="1"/>
    <col min="2051" max="2302" width="9.26953125" style="157"/>
    <col min="2303" max="2303" width="130.26953125" style="157" customWidth="1"/>
    <col min="2304" max="2306" width="13.90625" style="157" customWidth="1"/>
    <col min="2307" max="2558" width="9.26953125" style="157"/>
    <col min="2559" max="2559" width="130.26953125" style="157" customWidth="1"/>
    <col min="2560" max="2562" width="13.90625" style="157" customWidth="1"/>
    <col min="2563" max="2814" width="9.26953125" style="157"/>
    <col min="2815" max="2815" width="130.26953125" style="157" customWidth="1"/>
    <col min="2816" max="2818" width="13.90625" style="157" customWidth="1"/>
    <col min="2819" max="3070" width="9.26953125" style="157"/>
    <col min="3071" max="3071" width="130.26953125" style="157" customWidth="1"/>
    <col min="3072" max="3074" width="13.90625" style="157" customWidth="1"/>
    <col min="3075" max="3326" width="9.26953125" style="157"/>
    <col min="3327" max="3327" width="130.26953125" style="157" customWidth="1"/>
    <col min="3328" max="3330" width="13.90625" style="157" customWidth="1"/>
    <col min="3331" max="3582" width="9.26953125" style="157"/>
    <col min="3583" max="3583" width="130.26953125" style="157" customWidth="1"/>
    <col min="3584" max="3586" width="13.90625" style="157" customWidth="1"/>
    <col min="3587" max="3838" width="9.26953125" style="157"/>
    <col min="3839" max="3839" width="130.26953125" style="157" customWidth="1"/>
    <col min="3840" max="3842" width="13.90625" style="157" customWidth="1"/>
    <col min="3843" max="4094" width="9.26953125" style="157"/>
    <col min="4095" max="4095" width="130.26953125" style="157" customWidth="1"/>
    <col min="4096" max="4098" width="13.90625" style="157" customWidth="1"/>
    <col min="4099" max="4350" width="9.26953125" style="157"/>
    <col min="4351" max="4351" width="130.26953125" style="157" customWidth="1"/>
    <col min="4352" max="4354" width="13.90625" style="157" customWidth="1"/>
    <col min="4355" max="4606" width="9.26953125" style="157"/>
    <col min="4607" max="4607" width="130.26953125" style="157" customWidth="1"/>
    <col min="4608" max="4610" width="13.90625" style="157" customWidth="1"/>
    <col min="4611" max="4862" width="9.26953125" style="157"/>
    <col min="4863" max="4863" width="130.26953125" style="157" customWidth="1"/>
    <col min="4864" max="4866" width="13.90625" style="157" customWidth="1"/>
    <col min="4867" max="5118" width="9.26953125" style="157"/>
    <col min="5119" max="5119" width="130.26953125" style="157" customWidth="1"/>
    <col min="5120" max="5122" width="13.90625" style="157" customWidth="1"/>
    <col min="5123" max="5374" width="9.26953125" style="157"/>
    <col min="5375" max="5375" width="130.26953125" style="157" customWidth="1"/>
    <col min="5376" max="5378" width="13.90625" style="157" customWidth="1"/>
    <col min="5379" max="5630" width="9.26953125" style="157"/>
    <col min="5631" max="5631" width="130.26953125" style="157" customWidth="1"/>
    <col min="5632" max="5634" width="13.90625" style="157" customWidth="1"/>
    <col min="5635" max="5886" width="9.26953125" style="157"/>
    <col min="5887" max="5887" width="130.26953125" style="157" customWidth="1"/>
    <col min="5888" max="5890" width="13.90625" style="157" customWidth="1"/>
    <col min="5891" max="6142" width="9.26953125" style="157"/>
    <col min="6143" max="6143" width="130.26953125" style="157" customWidth="1"/>
    <col min="6144" max="6146" width="13.90625" style="157" customWidth="1"/>
    <col min="6147" max="6398" width="9.26953125" style="157"/>
    <col min="6399" max="6399" width="130.26953125" style="157" customWidth="1"/>
    <col min="6400" max="6402" width="13.90625" style="157" customWidth="1"/>
    <col min="6403" max="6654" width="9.26953125" style="157"/>
    <col min="6655" max="6655" width="130.26953125" style="157" customWidth="1"/>
    <col min="6656" max="6658" width="13.90625" style="157" customWidth="1"/>
    <col min="6659" max="6910" width="9.26953125" style="157"/>
    <col min="6911" max="6911" width="130.26953125" style="157" customWidth="1"/>
    <col min="6912" max="6914" width="13.90625" style="157" customWidth="1"/>
    <col min="6915" max="7166" width="9.26953125" style="157"/>
    <col min="7167" max="7167" width="130.26953125" style="157" customWidth="1"/>
    <col min="7168" max="7170" width="13.90625" style="157" customWidth="1"/>
    <col min="7171" max="7422" width="9.26953125" style="157"/>
    <col min="7423" max="7423" width="130.26953125" style="157" customWidth="1"/>
    <col min="7424" max="7426" width="13.90625" style="157" customWidth="1"/>
    <col min="7427" max="7678" width="9.26953125" style="157"/>
    <col min="7679" max="7679" width="130.26953125" style="157" customWidth="1"/>
    <col min="7680" max="7682" width="13.90625" style="157" customWidth="1"/>
    <col min="7683" max="7934" width="9.26953125" style="157"/>
    <col min="7935" max="7935" width="130.26953125" style="157" customWidth="1"/>
    <col min="7936" max="7938" width="13.90625" style="157" customWidth="1"/>
    <col min="7939" max="8190" width="9.26953125" style="157"/>
    <col min="8191" max="8191" width="130.26953125" style="157" customWidth="1"/>
    <col min="8192" max="8194" width="13.90625" style="157" customWidth="1"/>
    <col min="8195" max="8446" width="9.26953125" style="157"/>
    <col min="8447" max="8447" width="130.26953125" style="157" customWidth="1"/>
    <col min="8448" max="8450" width="13.90625" style="157" customWidth="1"/>
    <col min="8451" max="8702" width="9.26953125" style="157"/>
    <col min="8703" max="8703" width="130.26953125" style="157" customWidth="1"/>
    <col min="8704" max="8706" width="13.90625" style="157" customWidth="1"/>
    <col min="8707" max="8958" width="9.26953125" style="157"/>
    <col min="8959" max="8959" width="130.26953125" style="157" customWidth="1"/>
    <col min="8960" max="8962" width="13.90625" style="157" customWidth="1"/>
    <col min="8963" max="9214" width="9.26953125" style="157"/>
    <col min="9215" max="9215" width="130.26953125" style="157" customWidth="1"/>
    <col min="9216" max="9218" width="13.90625" style="157" customWidth="1"/>
    <col min="9219" max="9470" width="9.26953125" style="157"/>
    <col min="9471" max="9471" width="130.26953125" style="157" customWidth="1"/>
    <col min="9472" max="9474" width="13.90625" style="157" customWidth="1"/>
    <col min="9475" max="9726" width="9.26953125" style="157"/>
    <col min="9727" max="9727" width="130.26953125" style="157" customWidth="1"/>
    <col min="9728" max="9730" width="13.90625" style="157" customWidth="1"/>
    <col min="9731" max="9982" width="9.26953125" style="157"/>
    <col min="9983" max="9983" width="130.26953125" style="157" customWidth="1"/>
    <col min="9984" max="9986" width="13.90625" style="157" customWidth="1"/>
    <col min="9987" max="10238" width="9.26953125" style="157"/>
    <col min="10239" max="10239" width="130.26953125" style="157" customWidth="1"/>
    <col min="10240" max="10242" width="13.90625" style="157" customWidth="1"/>
    <col min="10243" max="10494" width="9.26953125" style="157"/>
    <col min="10495" max="10495" width="130.26953125" style="157" customWidth="1"/>
    <col min="10496" max="10498" width="13.90625" style="157" customWidth="1"/>
    <col min="10499" max="10750" width="9.26953125" style="157"/>
    <col min="10751" max="10751" width="130.26953125" style="157" customWidth="1"/>
    <col min="10752" max="10754" width="13.90625" style="157" customWidth="1"/>
    <col min="10755" max="11006" width="9.26953125" style="157"/>
    <col min="11007" max="11007" width="130.26953125" style="157" customWidth="1"/>
    <col min="11008" max="11010" width="13.90625" style="157" customWidth="1"/>
    <col min="11011" max="11262" width="9.26953125" style="157"/>
    <col min="11263" max="11263" width="130.26953125" style="157" customWidth="1"/>
    <col min="11264" max="11266" width="13.90625" style="157" customWidth="1"/>
    <col min="11267" max="11518" width="9.26953125" style="157"/>
    <col min="11519" max="11519" width="130.26953125" style="157" customWidth="1"/>
    <col min="11520" max="11522" width="13.90625" style="157" customWidth="1"/>
    <col min="11523" max="11774" width="9.26953125" style="157"/>
    <col min="11775" max="11775" width="130.26953125" style="157" customWidth="1"/>
    <col min="11776" max="11778" width="13.90625" style="157" customWidth="1"/>
    <col min="11779" max="12030" width="9.26953125" style="157"/>
    <col min="12031" max="12031" width="130.26953125" style="157" customWidth="1"/>
    <col min="12032" max="12034" width="13.90625" style="157" customWidth="1"/>
    <col min="12035" max="12286" width="9.26953125" style="157"/>
    <col min="12287" max="12287" width="130.26953125" style="157" customWidth="1"/>
    <col min="12288" max="12290" width="13.90625" style="157" customWidth="1"/>
    <col min="12291" max="12542" width="9.26953125" style="157"/>
    <col min="12543" max="12543" width="130.26953125" style="157" customWidth="1"/>
    <col min="12544" max="12546" width="13.90625" style="157" customWidth="1"/>
    <col min="12547" max="12798" width="9.26953125" style="157"/>
    <col min="12799" max="12799" width="130.26953125" style="157" customWidth="1"/>
    <col min="12800" max="12802" width="13.90625" style="157" customWidth="1"/>
    <col min="12803" max="13054" width="9.26953125" style="157"/>
    <col min="13055" max="13055" width="130.26953125" style="157" customWidth="1"/>
    <col min="13056" max="13058" width="13.90625" style="157" customWidth="1"/>
    <col min="13059" max="13310" width="9.26953125" style="157"/>
    <col min="13311" max="13311" width="130.26953125" style="157" customWidth="1"/>
    <col min="13312" max="13314" width="13.90625" style="157" customWidth="1"/>
    <col min="13315" max="13566" width="9.26953125" style="157"/>
    <col min="13567" max="13567" width="130.26953125" style="157" customWidth="1"/>
    <col min="13568" max="13570" width="13.90625" style="157" customWidth="1"/>
    <col min="13571" max="13822" width="9.26953125" style="157"/>
    <col min="13823" max="13823" width="130.26953125" style="157" customWidth="1"/>
    <col min="13824" max="13826" width="13.90625" style="157" customWidth="1"/>
    <col min="13827" max="14078" width="9.26953125" style="157"/>
    <col min="14079" max="14079" width="130.26953125" style="157" customWidth="1"/>
    <col min="14080" max="14082" width="13.90625" style="157" customWidth="1"/>
    <col min="14083" max="14334" width="9.26953125" style="157"/>
    <col min="14335" max="14335" width="130.26953125" style="157" customWidth="1"/>
    <col min="14336" max="14338" width="13.90625" style="157" customWidth="1"/>
    <col min="14339" max="14590" width="9.26953125" style="157"/>
    <col min="14591" max="14591" width="130.26953125" style="157" customWidth="1"/>
    <col min="14592" max="14594" width="13.90625" style="157" customWidth="1"/>
    <col min="14595" max="14846" width="9.26953125" style="157"/>
    <col min="14847" max="14847" width="130.26953125" style="157" customWidth="1"/>
    <col min="14848" max="14850" width="13.90625" style="157" customWidth="1"/>
    <col min="14851" max="15102" width="9.26953125" style="157"/>
    <col min="15103" max="15103" width="130.26953125" style="157" customWidth="1"/>
    <col min="15104" max="15106" width="13.90625" style="157" customWidth="1"/>
    <col min="15107" max="15358" width="9.26953125" style="157"/>
    <col min="15359" max="15359" width="130.26953125" style="157" customWidth="1"/>
    <col min="15360" max="15362" width="13.90625" style="157" customWidth="1"/>
    <col min="15363" max="15614" width="9.26953125" style="157"/>
    <col min="15615" max="15615" width="130.26953125" style="157" customWidth="1"/>
    <col min="15616" max="15618" width="13.90625" style="157" customWidth="1"/>
    <col min="15619" max="15870" width="9.26953125" style="157"/>
    <col min="15871" max="15871" width="130.26953125" style="157" customWidth="1"/>
    <col min="15872" max="15874" width="13.90625" style="157" customWidth="1"/>
    <col min="15875" max="16126" width="9.26953125" style="157"/>
    <col min="16127" max="16127" width="130.26953125" style="157" customWidth="1"/>
    <col min="16128" max="16130" width="13.90625" style="157" customWidth="1"/>
    <col min="16131" max="16384" width="9.26953125" style="157"/>
  </cols>
  <sheetData>
    <row r="1" spans="1:4" ht="21.45" customHeight="1" x14ac:dyDescent="0.25">
      <c r="A1" s="18" t="s">
        <v>218</v>
      </c>
      <c r="B1" s="34"/>
      <c r="C1" s="35"/>
    </row>
    <row r="2" spans="1:4" ht="20.55" customHeight="1" thickBot="1" x14ac:dyDescent="0.35">
      <c r="A2" s="157" t="s">
        <v>97</v>
      </c>
      <c r="B2" s="152"/>
      <c r="C2" s="153"/>
      <c r="D2" s="158"/>
    </row>
    <row r="3" spans="1:4" s="22" customFormat="1" ht="20.100000000000001" customHeight="1" thickBot="1" x14ac:dyDescent="0.35">
      <c r="A3" s="194" t="s">
        <v>121</v>
      </c>
      <c r="B3" s="195" t="s">
        <v>102</v>
      </c>
      <c r="C3" s="188" t="s">
        <v>243</v>
      </c>
    </row>
    <row r="4" spans="1:4" ht="20.100000000000001" customHeight="1" x14ac:dyDescent="0.3">
      <c r="A4" s="247" t="s">
        <v>263</v>
      </c>
      <c r="B4" s="285">
        <f>SUM(B5:B19)</f>
        <v>573555.80323999992</v>
      </c>
      <c r="C4" s="285">
        <f>SUM(C5:C19)</f>
        <v>530495.76299999992</v>
      </c>
    </row>
    <row r="5" spans="1:4" s="169" customFormat="1" ht="15.6" customHeight="1" x14ac:dyDescent="0.25">
      <c r="A5" s="265" t="s">
        <v>287</v>
      </c>
      <c r="B5" s="286">
        <v>159885</v>
      </c>
      <c r="C5" s="237">
        <v>167689</v>
      </c>
    </row>
    <row r="6" spans="1:4" s="169" customFormat="1" ht="15.6" customHeight="1" x14ac:dyDescent="0.25">
      <c r="A6" s="248" t="s">
        <v>288</v>
      </c>
      <c r="B6" s="287">
        <v>150259</v>
      </c>
      <c r="C6" s="232">
        <v>156250</v>
      </c>
    </row>
    <row r="7" spans="1:4" s="165" customFormat="1" ht="15.6" customHeight="1" x14ac:dyDescent="0.25">
      <c r="A7" s="266" t="s">
        <v>289</v>
      </c>
      <c r="B7" s="230">
        <v>92755.577000000005</v>
      </c>
      <c r="C7" s="229">
        <v>93500</v>
      </c>
    </row>
    <row r="8" spans="1:4" s="169" customFormat="1" ht="15.6" customHeight="1" x14ac:dyDescent="0.25">
      <c r="A8" s="248" t="s">
        <v>290</v>
      </c>
      <c r="B8" s="287">
        <v>58956</v>
      </c>
      <c r="C8" s="232">
        <v>67261</v>
      </c>
    </row>
    <row r="9" spans="1:4" s="165" customFormat="1" ht="15.6" customHeight="1" x14ac:dyDescent="0.25">
      <c r="A9" s="267" t="s">
        <v>291</v>
      </c>
      <c r="B9" s="237">
        <v>43297.988239999999</v>
      </c>
      <c r="C9" s="299">
        <v>0</v>
      </c>
    </row>
    <row r="10" spans="1:4" s="169" customFormat="1" ht="15.6" customHeight="1" x14ac:dyDescent="0.25">
      <c r="A10" s="250" t="s">
        <v>292</v>
      </c>
      <c r="B10" s="232">
        <v>23164</v>
      </c>
      <c r="C10" s="232">
        <v>0</v>
      </c>
    </row>
    <row r="11" spans="1:4" s="169" customFormat="1" ht="15.6" customHeight="1" x14ac:dyDescent="0.25">
      <c r="A11" s="269" t="s">
        <v>293</v>
      </c>
      <c r="B11" s="237">
        <v>13054</v>
      </c>
      <c r="C11" s="237">
        <v>13096</v>
      </c>
    </row>
    <row r="12" spans="1:4" s="169" customFormat="1" ht="15.6" customHeight="1" x14ac:dyDescent="0.25">
      <c r="A12" s="249" t="s">
        <v>132</v>
      </c>
      <c r="B12" s="240">
        <v>11482.805</v>
      </c>
      <c r="C12" s="240">
        <v>11482.805</v>
      </c>
    </row>
    <row r="13" spans="1:4" s="169" customFormat="1" ht="15.6" customHeight="1" x14ac:dyDescent="0.25">
      <c r="A13" s="265" t="s">
        <v>294</v>
      </c>
      <c r="B13" s="286">
        <v>9882</v>
      </c>
      <c r="C13" s="237">
        <v>8600</v>
      </c>
    </row>
    <row r="14" spans="1:4" s="169" customFormat="1" ht="15.6" customHeight="1" x14ac:dyDescent="0.25">
      <c r="A14" s="252" t="s">
        <v>200</v>
      </c>
      <c r="B14" s="287">
        <v>5679</v>
      </c>
      <c r="C14" s="232">
        <v>11703</v>
      </c>
    </row>
    <row r="15" spans="1:4" s="165" customFormat="1" ht="15.6" customHeight="1" x14ac:dyDescent="0.25">
      <c r="A15" s="270" t="s">
        <v>295</v>
      </c>
      <c r="B15" s="286">
        <v>2138.09</v>
      </c>
      <c r="C15" s="299">
        <v>0</v>
      </c>
    </row>
    <row r="16" spans="1:4" s="169" customFormat="1" ht="15.6" customHeight="1" x14ac:dyDescent="0.25">
      <c r="A16" s="251" t="s">
        <v>296</v>
      </c>
      <c r="B16" s="232">
        <v>1100</v>
      </c>
      <c r="C16" s="238" t="s">
        <v>95</v>
      </c>
    </row>
    <row r="17" spans="1:3" s="173" customFormat="1" ht="15.6" customHeight="1" x14ac:dyDescent="0.25">
      <c r="A17" s="269" t="s">
        <v>116</v>
      </c>
      <c r="B17" s="288">
        <v>975.37800000000004</v>
      </c>
      <c r="C17" s="229">
        <v>800</v>
      </c>
    </row>
    <row r="18" spans="1:3" s="169" customFormat="1" ht="15.6" customHeight="1" x14ac:dyDescent="0.25">
      <c r="A18" s="22" t="s">
        <v>297</v>
      </c>
      <c r="B18" s="232">
        <v>832</v>
      </c>
      <c r="C18" s="232" t="s">
        <v>95</v>
      </c>
    </row>
    <row r="19" spans="1:3" s="169" customFormat="1" ht="15.6" customHeight="1" x14ac:dyDescent="0.25">
      <c r="A19" s="265" t="s">
        <v>298</v>
      </c>
      <c r="B19" s="286">
        <v>94.965000000000003</v>
      </c>
      <c r="C19" s="237">
        <v>113.958</v>
      </c>
    </row>
    <row r="20" spans="1:3" s="169" customFormat="1" ht="20.100000000000001" customHeight="1" x14ac:dyDescent="0.3">
      <c r="A20" s="253" t="s">
        <v>276</v>
      </c>
      <c r="B20" s="289">
        <f>SUM(B21:B40)</f>
        <v>267082.50799999997</v>
      </c>
      <c r="C20" s="289">
        <f>SUM(C21:C40)</f>
        <v>264035.75199999998</v>
      </c>
    </row>
    <row r="21" spans="1:3" s="169" customFormat="1" ht="15.6" customHeight="1" x14ac:dyDescent="0.25">
      <c r="A21" s="271" t="s">
        <v>203</v>
      </c>
      <c r="B21" s="233">
        <v>179583</v>
      </c>
      <c r="C21" s="233">
        <v>179583</v>
      </c>
    </row>
    <row r="22" spans="1:3" s="169" customFormat="1" ht="15.6" customHeight="1" x14ac:dyDescent="0.25">
      <c r="A22" s="254" t="s">
        <v>204</v>
      </c>
      <c r="B22" s="232">
        <v>45000</v>
      </c>
      <c r="C22" s="232">
        <v>45000</v>
      </c>
    </row>
    <row r="23" spans="1:3" s="169" customFormat="1" ht="15.6" customHeight="1" x14ac:dyDescent="0.25">
      <c r="A23" s="272" t="s">
        <v>299</v>
      </c>
      <c r="B23" s="230">
        <v>19581.958999999999</v>
      </c>
      <c r="C23" s="230">
        <v>20000</v>
      </c>
    </row>
    <row r="24" spans="1:3" s="169" customFormat="1" ht="15.6" customHeight="1" x14ac:dyDescent="0.25">
      <c r="A24" s="207" t="s">
        <v>300</v>
      </c>
      <c r="B24" s="290">
        <v>9418.402</v>
      </c>
      <c r="C24" s="290">
        <v>9000</v>
      </c>
    </row>
    <row r="25" spans="1:3" s="169" customFormat="1" ht="15.6" customHeight="1" x14ac:dyDescent="0.25">
      <c r="A25" s="273" t="s">
        <v>134</v>
      </c>
      <c r="B25" s="291">
        <v>3250</v>
      </c>
      <c r="C25" s="291">
        <v>3250</v>
      </c>
    </row>
    <row r="26" spans="1:3" s="169" customFormat="1" ht="15.6" customHeight="1" x14ac:dyDescent="0.25">
      <c r="A26" s="207" t="s">
        <v>301</v>
      </c>
      <c r="B26" s="290">
        <v>2300</v>
      </c>
      <c r="C26" s="290">
        <v>2300</v>
      </c>
    </row>
    <row r="27" spans="1:3" s="169" customFormat="1" ht="15.6" customHeight="1" x14ac:dyDescent="0.25">
      <c r="A27" s="272" t="s">
        <v>302</v>
      </c>
      <c r="B27" s="230">
        <v>2074.9989999999998</v>
      </c>
      <c r="C27" s="229">
        <v>199.756</v>
      </c>
    </row>
    <row r="28" spans="1:3" s="169" customFormat="1" ht="15.6" customHeight="1" x14ac:dyDescent="0.25">
      <c r="A28" s="254" t="s">
        <v>135</v>
      </c>
      <c r="B28" s="292">
        <v>2000</v>
      </c>
      <c r="C28" s="292">
        <v>2000</v>
      </c>
    </row>
    <row r="29" spans="1:3" s="169" customFormat="1" ht="15.6" customHeight="1" x14ac:dyDescent="0.25">
      <c r="A29" s="273" t="s">
        <v>303</v>
      </c>
      <c r="B29" s="230">
        <v>1100</v>
      </c>
      <c r="C29" s="230">
        <v>1100</v>
      </c>
    </row>
    <row r="30" spans="1:3" s="169" customFormat="1" ht="15.6" customHeight="1" x14ac:dyDescent="0.25">
      <c r="A30" s="207" t="s">
        <v>304</v>
      </c>
      <c r="B30" s="290">
        <v>669.49199999999996</v>
      </c>
      <c r="C30" s="238" t="s">
        <v>95</v>
      </c>
    </row>
    <row r="31" spans="1:3" s="169" customFormat="1" ht="15.6" customHeight="1" x14ac:dyDescent="0.25">
      <c r="A31" s="272" t="s">
        <v>305</v>
      </c>
      <c r="B31" s="230">
        <v>558.70000000000005</v>
      </c>
      <c r="C31" s="230">
        <v>558.70000000000005</v>
      </c>
    </row>
    <row r="32" spans="1:3" s="169" customFormat="1" ht="15.6" customHeight="1" x14ac:dyDescent="0.25">
      <c r="A32" s="254" t="s">
        <v>118</v>
      </c>
      <c r="B32" s="232">
        <v>550</v>
      </c>
      <c r="C32" s="232">
        <v>550</v>
      </c>
    </row>
    <row r="33" spans="1:4" s="169" customFormat="1" ht="15.6" customHeight="1" x14ac:dyDescent="0.25">
      <c r="A33" s="272" t="s">
        <v>306</v>
      </c>
      <c r="B33" s="230">
        <v>252</v>
      </c>
      <c r="C33" s="239" t="s">
        <v>95</v>
      </c>
    </row>
    <row r="34" spans="1:4" s="169" customFormat="1" ht="15.6" customHeight="1" x14ac:dyDescent="0.25">
      <c r="A34" s="207" t="s">
        <v>307</v>
      </c>
      <c r="B34" s="290">
        <v>230</v>
      </c>
      <c r="C34" s="290">
        <v>10</v>
      </c>
    </row>
    <row r="35" spans="1:4" s="169" customFormat="1" ht="15.6" customHeight="1" x14ac:dyDescent="0.25">
      <c r="A35" s="273" t="s">
        <v>308</v>
      </c>
      <c r="B35" s="237">
        <v>220.29599999999999</v>
      </c>
      <c r="C35" s="237">
        <v>220.29599999999999</v>
      </c>
    </row>
    <row r="36" spans="1:4" s="169" customFormat="1" ht="15.6" customHeight="1" x14ac:dyDescent="0.25">
      <c r="A36" s="207" t="s">
        <v>309</v>
      </c>
      <c r="B36" s="290">
        <v>93</v>
      </c>
      <c r="C36" s="290">
        <v>93</v>
      </c>
    </row>
    <row r="37" spans="1:4" s="169" customFormat="1" ht="15.6" customHeight="1" x14ac:dyDescent="0.25">
      <c r="A37" s="272" t="s">
        <v>136</v>
      </c>
      <c r="B37" s="237">
        <v>72</v>
      </c>
      <c r="C37" s="237">
        <v>72</v>
      </c>
    </row>
    <row r="38" spans="1:4" s="169" customFormat="1" ht="15.6" customHeight="1" x14ac:dyDescent="0.25">
      <c r="A38" s="207" t="s">
        <v>310</v>
      </c>
      <c r="B38" s="232">
        <v>50</v>
      </c>
      <c r="C38" s="232">
        <v>50</v>
      </c>
    </row>
    <row r="39" spans="1:4" s="169" customFormat="1" ht="15.6" customHeight="1" x14ac:dyDescent="0.3">
      <c r="A39" s="268" t="s">
        <v>311</v>
      </c>
      <c r="B39" s="237">
        <v>49</v>
      </c>
      <c r="C39" s="237">
        <v>49</v>
      </c>
      <c r="D39" s="172"/>
    </row>
    <row r="40" spans="1:4" s="174" customFormat="1" ht="15.6" customHeight="1" x14ac:dyDescent="0.25">
      <c r="A40" s="208" t="s">
        <v>137</v>
      </c>
      <c r="B40" s="293">
        <v>29.66</v>
      </c>
      <c r="C40" s="238" t="s">
        <v>95</v>
      </c>
    </row>
    <row r="41" spans="1:4" s="174" customFormat="1" ht="20.100000000000001" customHeight="1" x14ac:dyDescent="0.3">
      <c r="A41" s="274" t="s">
        <v>252</v>
      </c>
      <c r="B41" s="191">
        <f>SUM(B42:B50)</f>
        <v>212932.97008</v>
      </c>
      <c r="C41" s="191">
        <f>SUM(C42:C50)</f>
        <v>9128.9850000000006</v>
      </c>
    </row>
    <row r="42" spans="1:4" s="165" customFormat="1" ht="15.6" customHeight="1" x14ac:dyDescent="0.25">
      <c r="A42" s="256" t="s">
        <v>312</v>
      </c>
      <c r="B42" s="231">
        <v>182488.21708</v>
      </c>
      <c r="C42" s="238" t="s">
        <v>95</v>
      </c>
    </row>
    <row r="43" spans="1:4" s="174" customFormat="1" ht="15.6" customHeight="1" x14ac:dyDescent="0.25">
      <c r="A43" s="273" t="s">
        <v>313</v>
      </c>
      <c r="B43" s="237">
        <v>15000</v>
      </c>
      <c r="C43" s="239" t="s">
        <v>314</v>
      </c>
    </row>
    <row r="44" spans="1:4" s="165" customFormat="1" ht="15.6" customHeight="1" x14ac:dyDescent="0.25">
      <c r="A44" s="254" t="s">
        <v>261</v>
      </c>
      <c r="B44" s="290">
        <v>5879</v>
      </c>
      <c r="C44" s="290">
        <v>6054</v>
      </c>
    </row>
    <row r="45" spans="1:4" s="174" customFormat="1" ht="15.6" customHeight="1" x14ac:dyDescent="0.25">
      <c r="A45" s="272" t="s">
        <v>315</v>
      </c>
      <c r="B45" s="230">
        <v>5000</v>
      </c>
      <c r="C45" s="239" t="s">
        <v>314</v>
      </c>
    </row>
    <row r="46" spans="1:4" ht="15.6" customHeight="1" x14ac:dyDescent="0.25">
      <c r="A46" s="254" t="s">
        <v>316</v>
      </c>
      <c r="B46" s="290">
        <v>2514.9850000000001</v>
      </c>
      <c r="C46" s="290">
        <v>2514.9850000000001</v>
      </c>
    </row>
    <row r="47" spans="1:4" s="174" customFormat="1" ht="15.6" customHeight="1" x14ac:dyDescent="0.25">
      <c r="A47" s="271" t="s">
        <v>317</v>
      </c>
      <c r="B47" s="230">
        <v>1320</v>
      </c>
      <c r="C47" s="239" t="s">
        <v>314</v>
      </c>
    </row>
    <row r="48" spans="1:4" s="174" customFormat="1" ht="15.6" customHeight="1" x14ac:dyDescent="0.25">
      <c r="A48" s="257" t="s">
        <v>318</v>
      </c>
      <c r="B48" s="290">
        <v>500</v>
      </c>
      <c r="C48" s="290">
        <v>500</v>
      </c>
    </row>
    <row r="49" spans="1:3" s="165" customFormat="1" ht="15.6" customHeight="1" x14ac:dyDescent="0.25">
      <c r="A49" s="275" t="s">
        <v>319</v>
      </c>
      <c r="B49" s="230">
        <v>170.768</v>
      </c>
      <c r="C49" s="239" t="s">
        <v>314</v>
      </c>
    </row>
    <row r="50" spans="1:3" ht="15.6" customHeight="1" x14ac:dyDescent="0.25">
      <c r="A50" s="258" t="s">
        <v>320</v>
      </c>
      <c r="B50" s="290">
        <v>60</v>
      </c>
      <c r="C50" s="290">
        <v>60</v>
      </c>
    </row>
    <row r="51" spans="1:3" ht="20.100000000000001" customHeight="1" x14ac:dyDescent="0.3">
      <c r="A51" s="276" t="s">
        <v>265</v>
      </c>
      <c r="B51" s="191">
        <f>SUM(B52:B58)</f>
        <v>121517.645</v>
      </c>
      <c r="C51" s="191">
        <f>SUM(C52:C58)</f>
        <v>127598.5</v>
      </c>
    </row>
    <row r="52" spans="1:3" ht="15.6" customHeight="1" x14ac:dyDescent="0.25">
      <c r="A52" s="254" t="s">
        <v>117</v>
      </c>
      <c r="B52" s="232">
        <v>51000</v>
      </c>
      <c r="C52" s="240">
        <v>55000</v>
      </c>
    </row>
    <row r="53" spans="1:3" s="174" customFormat="1" ht="15.6" customHeight="1" x14ac:dyDescent="0.25">
      <c r="A53" s="273" t="s">
        <v>208</v>
      </c>
      <c r="B53" s="294">
        <v>39000</v>
      </c>
      <c r="C53" s="229">
        <v>40365</v>
      </c>
    </row>
    <row r="54" spans="1:3" s="169" customFormat="1" ht="15.6" customHeight="1" x14ac:dyDescent="0.25">
      <c r="A54" s="254" t="s">
        <v>201</v>
      </c>
      <c r="B54" s="232">
        <v>24900</v>
      </c>
      <c r="C54" s="240">
        <v>25771.5</v>
      </c>
    </row>
    <row r="55" spans="1:3" s="22" customFormat="1" ht="15.6" customHeight="1" x14ac:dyDescent="0.25">
      <c r="A55" s="277" t="s">
        <v>321</v>
      </c>
      <c r="B55" s="241">
        <v>3000</v>
      </c>
      <c r="C55" s="241">
        <v>3000</v>
      </c>
    </row>
    <row r="56" spans="1:3" ht="15.6" customHeight="1" x14ac:dyDescent="0.25">
      <c r="A56" s="204" t="s">
        <v>220</v>
      </c>
      <c r="B56" s="293">
        <v>2000</v>
      </c>
      <c r="C56" s="240">
        <v>2070</v>
      </c>
    </row>
    <row r="57" spans="1:3" ht="15.6" customHeight="1" x14ac:dyDescent="0.25">
      <c r="A57" s="216" t="s">
        <v>322</v>
      </c>
      <c r="B57" s="295">
        <v>1597.645</v>
      </c>
      <c r="C57" s="229">
        <v>1372</v>
      </c>
    </row>
    <row r="58" spans="1:3" s="22" customFormat="1" ht="15.6" customHeight="1" x14ac:dyDescent="0.25">
      <c r="A58" s="207" t="s">
        <v>120</v>
      </c>
      <c r="B58" s="293">
        <v>20</v>
      </c>
      <c r="C58" s="240">
        <v>20</v>
      </c>
    </row>
    <row r="59" spans="1:3" s="169" customFormat="1" ht="20.100000000000001" customHeight="1" x14ac:dyDescent="0.3">
      <c r="A59" s="278" t="s">
        <v>323</v>
      </c>
      <c r="B59" s="191">
        <f>SUM(B60:B61)</f>
        <v>79077.516000000003</v>
      </c>
      <c r="C59" s="191">
        <f>SUM(C60:C61)</f>
        <v>77910.626000000004</v>
      </c>
    </row>
    <row r="60" spans="1:3" s="22" customFormat="1" ht="15.6" customHeight="1" x14ac:dyDescent="0.25">
      <c r="A60" s="259" t="s">
        <v>324</v>
      </c>
      <c r="B60" s="240">
        <v>78730</v>
      </c>
      <c r="C60" s="240">
        <v>77730</v>
      </c>
    </row>
    <row r="61" spans="1:3" s="169" customFormat="1" ht="15.6" customHeight="1" x14ac:dyDescent="0.25">
      <c r="A61" s="279" t="s">
        <v>325</v>
      </c>
      <c r="B61" s="229">
        <v>347.51600000000002</v>
      </c>
      <c r="C61" s="229">
        <v>180.626</v>
      </c>
    </row>
    <row r="62" spans="1:3" s="169" customFormat="1" ht="20.100000000000001" customHeight="1" x14ac:dyDescent="0.3">
      <c r="A62" s="247" t="s">
        <v>198</v>
      </c>
      <c r="B62" s="190">
        <f t="shared" ref="B62:C62" si="0">SUM(B63:B64)</f>
        <v>44063</v>
      </c>
      <c r="C62" s="190">
        <f t="shared" si="0"/>
        <v>44063</v>
      </c>
    </row>
    <row r="63" spans="1:3" s="169" customFormat="1" ht="15.6" customHeight="1" x14ac:dyDescent="0.25">
      <c r="A63" s="280" t="s">
        <v>205</v>
      </c>
      <c r="B63" s="229">
        <v>41063</v>
      </c>
      <c r="C63" s="229">
        <v>41063</v>
      </c>
    </row>
    <row r="64" spans="1:3" s="169" customFormat="1" ht="15.6" customHeight="1" x14ac:dyDescent="0.25">
      <c r="A64" s="260" t="s">
        <v>138</v>
      </c>
      <c r="B64" s="232">
        <v>3000</v>
      </c>
      <c r="C64" s="232">
        <v>3000</v>
      </c>
    </row>
    <row r="65" spans="1:3" s="169" customFormat="1" ht="20.100000000000001" customHeight="1" x14ac:dyDescent="0.3">
      <c r="A65" s="274" t="s">
        <v>267</v>
      </c>
      <c r="B65" s="191">
        <f>SUM(B66:B79)</f>
        <v>23801.589</v>
      </c>
      <c r="C65" s="191">
        <f>SUM(C66:C79)</f>
        <v>8705.93</v>
      </c>
    </row>
    <row r="66" spans="1:3" s="169" customFormat="1" ht="15.6" customHeight="1" x14ac:dyDescent="0.25">
      <c r="A66" s="254" t="s">
        <v>133</v>
      </c>
      <c r="B66" s="290">
        <v>16400</v>
      </c>
      <c r="C66" s="238" t="s">
        <v>95</v>
      </c>
    </row>
    <row r="67" spans="1:3" s="169" customFormat="1" ht="15.6" customHeight="1" x14ac:dyDescent="0.25">
      <c r="A67" s="271" t="s">
        <v>326</v>
      </c>
      <c r="B67" s="295">
        <v>2559</v>
      </c>
      <c r="C67" s="229">
        <v>3370</v>
      </c>
    </row>
    <row r="68" spans="1:3" s="174" customFormat="1" ht="15.6" customHeight="1" x14ac:dyDescent="0.25">
      <c r="A68" s="207" t="s">
        <v>128</v>
      </c>
      <c r="B68" s="234">
        <v>1662</v>
      </c>
      <c r="C68" s="234">
        <v>1244</v>
      </c>
    </row>
    <row r="69" spans="1:3" s="169" customFormat="1" ht="15.6" customHeight="1" x14ac:dyDescent="0.25">
      <c r="A69" s="272" t="s">
        <v>327</v>
      </c>
      <c r="B69" s="296">
        <v>914</v>
      </c>
      <c r="C69" s="239" t="s">
        <v>95</v>
      </c>
    </row>
    <row r="70" spans="1:3" s="169" customFormat="1" ht="15.6" customHeight="1" x14ac:dyDescent="0.25">
      <c r="A70" s="257" t="s">
        <v>328</v>
      </c>
      <c r="B70" s="232">
        <v>791.67100000000005</v>
      </c>
      <c r="C70" s="232">
        <v>2000</v>
      </c>
    </row>
    <row r="71" spans="1:3" s="169" customFormat="1" ht="15.6" customHeight="1" x14ac:dyDescent="0.25">
      <c r="A71" s="271" t="s">
        <v>329</v>
      </c>
      <c r="B71" s="225">
        <v>459.988</v>
      </c>
      <c r="C71" s="225">
        <v>750</v>
      </c>
    </row>
    <row r="72" spans="1:3" s="169" customFormat="1" ht="15.6" customHeight="1" x14ac:dyDescent="0.25">
      <c r="A72" s="261" t="s">
        <v>330</v>
      </c>
      <c r="B72" s="297">
        <v>350</v>
      </c>
      <c r="C72" s="297">
        <v>350</v>
      </c>
    </row>
    <row r="73" spans="1:3" s="173" customFormat="1" ht="15.6" customHeight="1" x14ac:dyDescent="0.25">
      <c r="A73" s="271" t="s">
        <v>331</v>
      </c>
      <c r="B73" s="225">
        <v>262</v>
      </c>
      <c r="C73" s="225">
        <v>589</v>
      </c>
    </row>
    <row r="74" spans="1:3" s="169" customFormat="1" ht="15.6" customHeight="1" x14ac:dyDescent="0.25">
      <c r="A74" s="208" t="s">
        <v>332</v>
      </c>
      <c r="B74" s="293">
        <v>162.93</v>
      </c>
      <c r="C74" s="293">
        <v>162.93</v>
      </c>
    </row>
    <row r="75" spans="1:3" s="169" customFormat="1" ht="15.6" customHeight="1" x14ac:dyDescent="0.25">
      <c r="A75" s="272" t="s">
        <v>333</v>
      </c>
      <c r="B75" s="296">
        <v>100</v>
      </c>
      <c r="C75" s="296">
        <v>100</v>
      </c>
    </row>
    <row r="76" spans="1:3" ht="15.6" customHeight="1" x14ac:dyDescent="0.25">
      <c r="A76" s="254" t="s">
        <v>334</v>
      </c>
      <c r="B76" s="238">
        <v>50</v>
      </c>
      <c r="C76" s="238">
        <v>50</v>
      </c>
    </row>
    <row r="77" spans="1:3" s="169" customFormat="1" ht="15.6" customHeight="1" x14ac:dyDescent="0.25">
      <c r="A77" s="273" t="s">
        <v>335</v>
      </c>
      <c r="B77" s="239">
        <v>48</v>
      </c>
      <c r="C77" s="239">
        <v>48</v>
      </c>
    </row>
    <row r="78" spans="1:3" ht="15.6" customHeight="1" x14ac:dyDescent="0.25">
      <c r="A78" s="254" t="s">
        <v>202</v>
      </c>
      <c r="B78" s="238">
        <v>25</v>
      </c>
      <c r="C78" s="238">
        <v>25</v>
      </c>
    </row>
    <row r="79" spans="1:3" s="169" customFormat="1" ht="15.6" customHeight="1" x14ac:dyDescent="0.25">
      <c r="A79" s="272" t="s">
        <v>336</v>
      </c>
      <c r="B79" s="239">
        <v>17</v>
      </c>
      <c r="C79" s="239">
        <v>17</v>
      </c>
    </row>
    <row r="80" spans="1:3" s="175" customFormat="1" ht="20.100000000000001" customHeight="1" x14ac:dyDescent="0.3">
      <c r="A80" s="255" t="s">
        <v>278</v>
      </c>
      <c r="B80" s="190">
        <f>SUM(B81:B84)</f>
        <v>17351.097000000002</v>
      </c>
      <c r="C80" s="190">
        <f>SUM(C81:C84)</f>
        <v>17192.378000000001</v>
      </c>
    </row>
    <row r="81" spans="1:4" s="165" customFormat="1" ht="15.6" customHeight="1" x14ac:dyDescent="0.25">
      <c r="A81" s="281" t="s">
        <v>337</v>
      </c>
      <c r="B81" s="237">
        <v>16766.664000000001</v>
      </c>
      <c r="C81" s="237">
        <v>16834</v>
      </c>
    </row>
    <row r="82" spans="1:4" s="165" customFormat="1" ht="15.6" customHeight="1" x14ac:dyDescent="0.25">
      <c r="A82" s="263" t="s">
        <v>338</v>
      </c>
      <c r="B82" s="232">
        <v>457.21800000000002</v>
      </c>
      <c r="C82" s="238">
        <v>230</v>
      </c>
    </row>
    <row r="83" spans="1:4" s="174" customFormat="1" ht="15.6" customHeight="1" x14ac:dyDescent="0.25">
      <c r="A83" s="282" t="s">
        <v>339</v>
      </c>
      <c r="B83" s="237">
        <v>100</v>
      </c>
      <c r="C83" s="237">
        <v>100</v>
      </c>
    </row>
    <row r="84" spans="1:4" s="169" customFormat="1" ht="15.6" customHeight="1" x14ac:dyDescent="0.25">
      <c r="A84" s="263" t="s">
        <v>340</v>
      </c>
      <c r="B84" s="232">
        <v>27.215</v>
      </c>
      <c r="C84" s="232">
        <v>28.378</v>
      </c>
    </row>
    <row r="85" spans="1:4" s="165" customFormat="1" ht="20.100000000000001" customHeight="1" x14ac:dyDescent="0.3">
      <c r="A85" s="283" t="s">
        <v>281</v>
      </c>
      <c r="B85" s="191">
        <f>SUM(B86:B90)</f>
        <v>7144.1309999999994</v>
      </c>
      <c r="C85" s="191">
        <f>SUM(C86:C90)</f>
        <v>7394.1309999999994</v>
      </c>
    </row>
    <row r="86" spans="1:4" s="174" customFormat="1" ht="15.6" customHeight="1" x14ac:dyDescent="0.25">
      <c r="A86" s="207" t="s">
        <v>140</v>
      </c>
      <c r="B86" s="232">
        <v>2794.1309999999999</v>
      </c>
      <c r="C86" s="232">
        <v>2794.1309999999999</v>
      </c>
    </row>
    <row r="87" spans="1:4" s="174" customFormat="1" ht="15.6" customHeight="1" x14ac:dyDescent="0.25">
      <c r="A87" s="272" t="s">
        <v>139</v>
      </c>
      <c r="B87" s="286">
        <v>2700</v>
      </c>
      <c r="C87" s="286">
        <v>2700</v>
      </c>
    </row>
    <row r="88" spans="1:4" s="175" customFormat="1" ht="15.6" customHeight="1" x14ac:dyDescent="0.25">
      <c r="A88" s="207" t="s">
        <v>119</v>
      </c>
      <c r="B88" s="232">
        <v>1260</v>
      </c>
      <c r="C88" s="240">
        <v>1600</v>
      </c>
    </row>
    <row r="89" spans="1:4" s="175" customFormat="1" ht="15.6" customHeight="1" x14ac:dyDescent="0.25">
      <c r="A89" s="272" t="s">
        <v>341</v>
      </c>
      <c r="B89" s="237">
        <v>300</v>
      </c>
      <c r="C89" s="237">
        <v>300</v>
      </c>
    </row>
    <row r="90" spans="1:4" s="175" customFormat="1" ht="15.6" customHeight="1" x14ac:dyDescent="0.25">
      <c r="A90" s="207" t="s">
        <v>111</v>
      </c>
      <c r="B90" s="238">
        <v>90</v>
      </c>
      <c r="C90" s="238">
        <v>0</v>
      </c>
    </row>
    <row r="91" spans="1:4" s="175" customFormat="1" ht="20.100000000000001" customHeight="1" x14ac:dyDescent="0.3">
      <c r="A91" s="276" t="s">
        <v>282</v>
      </c>
      <c r="B91" s="191">
        <f>SUM(B92:B95)</f>
        <v>6057.8940000000002</v>
      </c>
      <c r="C91" s="191">
        <f>SUM(C92:C95)</f>
        <v>327.16700000000003</v>
      </c>
    </row>
    <row r="92" spans="1:4" s="175" customFormat="1" ht="15.6" customHeight="1" x14ac:dyDescent="0.25">
      <c r="A92" s="262" t="s">
        <v>124</v>
      </c>
      <c r="B92" s="293">
        <v>5000</v>
      </c>
      <c r="C92" s="238" t="s">
        <v>95</v>
      </c>
    </row>
    <row r="93" spans="1:4" s="175" customFormat="1" ht="15.6" customHeight="1" x14ac:dyDescent="0.25">
      <c r="A93" s="281" t="s">
        <v>207</v>
      </c>
      <c r="B93" s="295">
        <v>487.5</v>
      </c>
      <c r="C93" s="295">
        <v>12.5</v>
      </c>
    </row>
    <row r="94" spans="1:4" s="175" customFormat="1" ht="15.6" customHeight="1" x14ac:dyDescent="0.25">
      <c r="A94" s="208" t="s">
        <v>342</v>
      </c>
      <c r="B94" s="240">
        <v>410.39400000000001</v>
      </c>
      <c r="C94" s="240">
        <v>152.61199999999999</v>
      </c>
    </row>
    <row r="95" spans="1:4" s="169" customFormat="1" ht="15.6" customHeight="1" thickBot="1" x14ac:dyDescent="0.3">
      <c r="A95" s="281" t="s">
        <v>206</v>
      </c>
      <c r="B95" s="298">
        <v>160</v>
      </c>
      <c r="C95" s="237">
        <v>162.05500000000001</v>
      </c>
      <c r="D95" s="176"/>
    </row>
    <row r="96" spans="1:4" s="169" customFormat="1" ht="20.100000000000001" customHeight="1" thickBot="1" x14ac:dyDescent="0.35">
      <c r="A96" s="264" t="s">
        <v>215</v>
      </c>
      <c r="B96" s="193">
        <f>B4+B20+B41+B51+B59+B62+B65+B80+B85+B91</f>
        <v>1352584.1533200003</v>
      </c>
      <c r="C96" s="193">
        <f>C4+C20+C41+C51+C59+C62+C65+C80+C85+C91</f>
        <v>1086852.2319999998</v>
      </c>
    </row>
    <row r="97" spans="1:4" s="169" customFormat="1" ht="20.100000000000001" customHeight="1" thickBot="1" x14ac:dyDescent="0.35">
      <c r="A97" s="189" t="s">
        <v>216</v>
      </c>
      <c r="B97" s="284">
        <f>B96-B16-B18-B30-B33-B40-B42-B49-B66-B69-B92-21320</f>
        <v>1123408.0162400003</v>
      </c>
      <c r="C97" s="192"/>
    </row>
    <row r="98" spans="1:4" x14ac:dyDescent="0.25">
      <c r="A98" s="22"/>
      <c r="B98" s="22"/>
      <c r="C98" s="22"/>
    </row>
    <row r="99" spans="1:4" s="169" customFormat="1" ht="17.399999999999999" x14ac:dyDescent="0.25">
      <c r="A99" s="333"/>
      <c r="B99" s="334"/>
      <c r="C99" s="334"/>
      <c r="D99" s="334"/>
    </row>
    <row r="100" spans="1:4" x14ac:dyDescent="0.25">
      <c r="A100" s="164"/>
      <c r="B100" s="166"/>
      <c r="C100" s="166"/>
      <c r="D100" s="30"/>
    </row>
    <row r="101" spans="1:4" x14ac:dyDescent="0.25">
      <c r="A101" s="164"/>
      <c r="B101" s="166"/>
      <c r="C101" s="166"/>
      <c r="D101" s="30"/>
    </row>
    <row r="102" spans="1:4" x14ac:dyDescent="0.25">
      <c r="A102" s="167"/>
      <c r="B102" s="166"/>
      <c r="C102" s="166"/>
      <c r="D102" s="30"/>
    </row>
    <row r="103" spans="1:4" x14ac:dyDescent="0.25">
      <c r="A103" s="177"/>
      <c r="B103" s="169"/>
      <c r="C103" s="169"/>
      <c r="D103" s="169"/>
    </row>
    <row r="104" spans="1:4" ht="15.6" x14ac:dyDescent="0.25">
      <c r="A104" s="178"/>
      <c r="B104" s="169"/>
      <c r="C104" s="169"/>
      <c r="D104" s="169"/>
    </row>
  </sheetData>
  <mergeCells count="1">
    <mergeCell ref="A99:D99"/>
  </mergeCells>
  <pageMargins left="0.75" right="0.75" top="1" bottom="1" header="0.5" footer="0.5"/>
  <pageSetup paperSize="9" scale="63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R74"/>
  <sheetViews>
    <sheetView topLeftCell="A3" zoomScale="70" zoomScaleNormal="70" workbookViewId="0">
      <selection activeCell="B4" sqref="B4:Q26"/>
    </sheetView>
  </sheetViews>
  <sheetFormatPr defaultColWidth="2.453125" defaultRowHeight="13.2" x14ac:dyDescent="0.25"/>
  <cols>
    <col min="1" max="1" width="27.26953125" style="5" customWidth="1"/>
    <col min="2" max="2" width="17.6328125" style="5" customWidth="1"/>
    <col min="3" max="4" width="10.1796875" style="5" customWidth="1"/>
    <col min="5" max="5" width="18.90625" style="5" customWidth="1"/>
    <col min="6" max="6" width="12.81640625" style="5" customWidth="1"/>
    <col min="7" max="7" width="11.08984375" style="5" customWidth="1"/>
    <col min="8" max="8" width="12.81640625" style="5" customWidth="1"/>
    <col min="9" max="11" width="11.81640625" style="5" customWidth="1"/>
    <col min="12" max="12" width="15.453125" style="5" customWidth="1"/>
    <col min="13" max="13" width="14.90625" style="5" customWidth="1"/>
    <col min="14" max="14" width="17.7265625" style="5" customWidth="1"/>
    <col min="15" max="15" width="13.453125" style="5" customWidth="1"/>
    <col min="16" max="16" width="14.90625" style="5" customWidth="1"/>
    <col min="17" max="17" width="17.7265625" style="5" customWidth="1"/>
    <col min="18" max="243" width="8.81640625" style="5" customWidth="1"/>
    <col min="244" max="244" width="3.26953125" style="5" customWidth="1"/>
    <col min="245" max="245" width="18.26953125" style="5" customWidth="1"/>
    <col min="246" max="246" width="2.7265625" style="5" customWidth="1"/>
    <col min="247" max="248" width="15.08984375" style="5" customWidth="1"/>
    <col min="249" max="16384" width="2.453125" style="5"/>
  </cols>
  <sheetData>
    <row r="1" spans="1:18" ht="21.45" customHeight="1" x14ac:dyDescent="0.35">
      <c r="A1" s="38" t="s">
        <v>244</v>
      </c>
    </row>
    <row r="2" spans="1:18" ht="21" customHeight="1" thickBot="1" x14ac:dyDescent="0.35">
      <c r="A2" s="23" t="s">
        <v>97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9"/>
    </row>
    <row r="3" spans="1:18" s="10" customFormat="1" ht="78" customHeight="1" thickBot="1" x14ac:dyDescent="0.3">
      <c r="A3" s="145" t="s">
        <v>23</v>
      </c>
      <c r="B3" s="107" t="s">
        <v>241</v>
      </c>
      <c r="C3" s="107" t="s">
        <v>92</v>
      </c>
      <c r="D3" s="107" t="s">
        <v>245</v>
      </c>
      <c r="E3" s="107" t="s">
        <v>246</v>
      </c>
      <c r="F3" s="107" t="s">
        <v>153</v>
      </c>
      <c r="G3" s="107" t="s">
        <v>154</v>
      </c>
      <c r="H3" s="107" t="s">
        <v>155</v>
      </c>
      <c r="I3" s="107" t="s">
        <v>156</v>
      </c>
      <c r="J3" s="107" t="s">
        <v>94</v>
      </c>
      <c r="K3" s="107" t="s">
        <v>157</v>
      </c>
      <c r="L3" s="107" t="s">
        <v>158</v>
      </c>
      <c r="M3" s="107" t="s">
        <v>159</v>
      </c>
      <c r="N3" s="107" t="s">
        <v>160</v>
      </c>
      <c r="O3" s="107" t="s">
        <v>161</v>
      </c>
      <c r="P3" s="107" t="s">
        <v>93</v>
      </c>
      <c r="Q3" s="107" t="s">
        <v>162</v>
      </c>
      <c r="R3" s="25"/>
    </row>
    <row r="4" spans="1:18" ht="20.100000000000001" customHeight="1" x14ac:dyDescent="0.25">
      <c r="A4" s="91" t="s">
        <v>7</v>
      </c>
      <c r="B4" s="91">
        <v>127586070</v>
      </c>
      <c r="C4" s="91">
        <v>-97425</v>
      </c>
      <c r="D4" s="91">
        <v>3418348.3259022748</v>
      </c>
      <c r="E4" s="91">
        <v>5948868.6740977252</v>
      </c>
      <c r="F4" s="91">
        <v>-427598</v>
      </c>
      <c r="G4" s="91">
        <v>-160039</v>
      </c>
      <c r="H4" s="91">
        <v>-11354</v>
      </c>
      <c r="I4" s="91">
        <v>-27936</v>
      </c>
      <c r="J4" s="91">
        <v>-420793</v>
      </c>
      <c r="K4" s="91">
        <v>-47839</v>
      </c>
      <c r="L4" s="91">
        <v>-104517</v>
      </c>
      <c r="M4" s="91">
        <v>-47290</v>
      </c>
      <c r="N4" s="91">
        <v>4701502.6740977252</v>
      </c>
      <c r="O4" s="135">
        <v>3.5914832008959216E-2</v>
      </c>
      <c r="P4" s="135">
        <v>3.5887000000000002E-2</v>
      </c>
      <c r="Q4" s="136">
        <v>-2.7832008959213783E-5</v>
      </c>
      <c r="R4" s="26"/>
    </row>
    <row r="5" spans="1:18" ht="15.6" customHeight="1" x14ac:dyDescent="0.25">
      <c r="A5" s="94" t="s">
        <v>0</v>
      </c>
      <c r="B5" s="94">
        <v>233316780</v>
      </c>
      <c r="C5" s="94">
        <v>-504477</v>
      </c>
      <c r="D5" s="94">
        <v>6484149.6503928266</v>
      </c>
      <c r="E5" s="94">
        <v>8903641.3496071734</v>
      </c>
      <c r="F5" s="94">
        <v>-341834</v>
      </c>
      <c r="G5" s="94">
        <v>-540429</v>
      </c>
      <c r="H5" s="94">
        <v>-38312</v>
      </c>
      <c r="I5" s="94">
        <v>-65625</v>
      </c>
      <c r="J5" s="94">
        <v>-464459</v>
      </c>
      <c r="K5" s="94">
        <v>11514</v>
      </c>
      <c r="L5" s="94">
        <v>-580121</v>
      </c>
      <c r="M5" s="94">
        <v>-123180</v>
      </c>
      <c r="N5" s="94">
        <v>6761195.3496071734</v>
      </c>
      <c r="O5" s="137">
        <v>2.8254473790654724E-2</v>
      </c>
      <c r="P5" s="137">
        <v>3.1433000000000003E-2</v>
      </c>
      <c r="Q5" s="138">
        <v>3.1785262093452782E-3</v>
      </c>
      <c r="R5" s="26"/>
    </row>
    <row r="6" spans="1:18" ht="15.6" customHeight="1" x14ac:dyDescent="0.25">
      <c r="A6" s="97" t="s">
        <v>1</v>
      </c>
      <c r="B6" s="97">
        <v>203526047</v>
      </c>
      <c r="C6" s="97">
        <v>416960</v>
      </c>
      <c r="D6" s="97">
        <v>7049298.9820565237</v>
      </c>
      <c r="E6" s="97">
        <v>7871336.0179434763</v>
      </c>
      <c r="F6" s="97">
        <v>-419446</v>
      </c>
      <c r="G6" s="97">
        <v>-102965</v>
      </c>
      <c r="H6" s="97">
        <v>-18461</v>
      </c>
      <c r="I6" s="97">
        <v>-871406</v>
      </c>
      <c r="J6" s="97">
        <v>111276</v>
      </c>
      <c r="K6" s="97">
        <v>335173</v>
      </c>
      <c r="L6" s="97">
        <v>427870</v>
      </c>
      <c r="M6" s="97">
        <v>-42063</v>
      </c>
      <c r="N6" s="97">
        <v>7291314.0179434763</v>
      </c>
      <c r="O6" s="139">
        <v>3.4557250720618944E-2</v>
      </c>
      <c r="P6" s="139">
        <v>3.5987999999999999E-2</v>
      </c>
      <c r="Q6" s="140">
        <v>1.430749279381055E-3</v>
      </c>
      <c r="R6" s="26"/>
    </row>
    <row r="7" spans="1:18" ht="15.6" customHeight="1" x14ac:dyDescent="0.25">
      <c r="A7" s="94" t="s">
        <v>8</v>
      </c>
      <c r="B7" s="94">
        <v>200794538</v>
      </c>
      <c r="C7" s="94">
        <v>-39687</v>
      </c>
      <c r="D7" s="94">
        <v>4974611.1145653594</v>
      </c>
      <c r="E7" s="94">
        <v>8800811.8854346406</v>
      </c>
      <c r="F7" s="94">
        <v>210846</v>
      </c>
      <c r="G7" s="94">
        <v>513170</v>
      </c>
      <c r="H7" s="94">
        <v>87021</v>
      </c>
      <c r="I7" s="94">
        <v>-112029</v>
      </c>
      <c r="J7" s="94">
        <v>-167043</v>
      </c>
      <c r="K7" s="94">
        <v>370081</v>
      </c>
      <c r="L7" s="94">
        <v>-22406</v>
      </c>
      <c r="M7" s="94">
        <v>-29706</v>
      </c>
      <c r="N7" s="94">
        <v>9650745.8854346406</v>
      </c>
      <c r="O7" s="137">
        <v>4.6909887316287209E-2</v>
      </c>
      <c r="P7" s="137">
        <v>4.614E-2</v>
      </c>
      <c r="Q7" s="138">
        <v>-7.6988731628720858E-4</v>
      </c>
      <c r="R7" s="26"/>
    </row>
    <row r="8" spans="1:18" ht="15.6" customHeight="1" x14ac:dyDescent="0.25">
      <c r="A8" s="97" t="s">
        <v>9</v>
      </c>
      <c r="B8" s="97">
        <v>258527220</v>
      </c>
      <c r="C8" s="97">
        <v>155831</v>
      </c>
      <c r="D8" s="97">
        <v>7197930.4214791218</v>
      </c>
      <c r="E8" s="97">
        <v>12251552.578520879</v>
      </c>
      <c r="F8" s="97">
        <v>-914855</v>
      </c>
      <c r="G8" s="97">
        <v>-1365106</v>
      </c>
      <c r="H8" s="97">
        <v>-40793</v>
      </c>
      <c r="I8" s="97">
        <v>-374853</v>
      </c>
      <c r="J8" s="97">
        <v>2045</v>
      </c>
      <c r="K8" s="97">
        <v>617430</v>
      </c>
      <c r="L8" s="97">
        <v>-1159336</v>
      </c>
      <c r="M8" s="97">
        <v>17717</v>
      </c>
      <c r="N8" s="97">
        <v>9033801.5785208791</v>
      </c>
      <c r="O8" s="139">
        <v>3.397686261809129E-2</v>
      </c>
      <c r="P8" s="139">
        <v>3.3466999999999997E-2</v>
      </c>
      <c r="Q8" s="140">
        <v>-5.0986261809129324E-4</v>
      </c>
      <c r="R8" s="26"/>
    </row>
    <row r="9" spans="1:18" ht="15.6" customHeight="1" x14ac:dyDescent="0.25">
      <c r="A9" s="94" t="s">
        <v>10</v>
      </c>
      <c r="B9" s="94">
        <v>232864570</v>
      </c>
      <c r="C9" s="94">
        <v>-217126</v>
      </c>
      <c r="D9" s="94">
        <v>6558290.9205515143</v>
      </c>
      <c r="E9" s="94">
        <v>10394416.079448486</v>
      </c>
      <c r="F9" s="94">
        <v>-551373</v>
      </c>
      <c r="G9" s="94">
        <v>417562</v>
      </c>
      <c r="H9" s="94">
        <v>119905</v>
      </c>
      <c r="I9" s="94">
        <v>-431060</v>
      </c>
      <c r="J9" s="94">
        <v>95084</v>
      </c>
      <c r="K9" s="94">
        <v>-84042</v>
      </c>
      <c r="L9" s="94">
        <v>-37804</v>
      </c>
      <c r="M9" s="94">
        <v>88028</v>
      </c>
      <c r="N9" s="94">
        <v>10010716.079448486</v>
      </c>
      <c r="O9" s="137">
        <v>4.184981636319627E-2</v>
      </c>
      <c r="P9" s="137">
        <v>4.308E-2</v>
      </c>
      <c r="Q9" s="138">
        <v>1.2301836368037306E-3</v>
      </c>
      <c r="R9" s="26"/>
    </row>
    <row r="10" spans="1:18" ht="15.6" customHeight="1" x14ac:dyDescent="0.25">
      <c r="A10" s="97" t="s">
        <v>2</v>
      </c>
      <c r="B10" s="97">
        <v>235865075</v>
      </c>
      <c r="C10" s="97">
        <v>121137</v>
      </c>
      <c r="D10" s="97">
        <v>6268979.1755918721</v>
      </c>
      <c r="E10" s="97">
        <v>11854249.824408129</v>
      </c>
      <c r="F10" s="97">
        <v>-1217738</v>
      </c>
      <c r="G10" s="97">
        <v>-556004</v>
      </c>
      <c r="H10" s="97">
        <v>143106</v>
      </c>
      <c r="I10" s="97">
        <v>-601626</v>
      </c>
      <c r="J10" s="97">
        <v>26295</v>
      </c>
      <c r="K10" s="97">
        <v>445016</v>
      </c>
      <c r="L10" s="97">
        <v>-1165436</v>
      </c>
      <c r="M10" s="97">
        <v>-231211</v>
      </c>
      <c r="N10" s="97">
        <v>8696651.8244081289</v>
      </c>
      <c r="O10" s="139">
        <v>3.589872226145447E-2</v>
      </c>
      <c r="P10" s="139">
        <v>3.2729000000000001E-2</v>
      </c>
      <c r="Q10" s="140">
        <v>-3.169722261454469E-3</v>
      </c>
      <c r="R10" s="26"/>
    </row>
    <row r="11" spans="1:18" ht="15.6" customHeight="1" x14ac:dyDescent="0.25">
      <c r="A11" s="94" t="s">
        <v>3</v>
      </c>
      <c r="B11" s="94">
        <v>135286078</v>
      </c>
      <c r="C11" s="94">
        <v>165590</v>
      </c>
      <c r="D11" s="94">
        <v>3493012.8161630728</v>
      </c>
      <c r="E11" s="94">
        <v>6477700.1838369276</v>
      </c>
      <c r="F11" s="94">
        <v>-191276</v>
      </c>
      <c r="G11" s="94">
        <v>-361579</v>
      </c>
      <c r="H11" s="94">
        <v>38358</v>
      </c>
      <c r="I11" s="94">
        <v>422645</v>
      </c>
      <c r="J11" s="94">
        <v>-3219</v>
      </c>
      <c r="K11" s="94">
        <v>-419053</v>
      </c>
      <c r="L11" s="94">
        <v>-19580</v>
      </c>
      <c r="M11" s="94">
        <v>-162900</v>
      </c>
      <c r="N11" s="94">
        <v>5781096.1838369276</v>
      </c>
      <c r="O11" s="137">
        <v>4.1607178841814495E-2</v>
      </c>
      <c r="P11" s="137">
        <v>3.5937999999999998E-2</v>
      </c>
      <c r="Q11" s="138">
        <v>-5.669178841814497E-3</v>
      </c>
      <c r="R11" s="26"/>
    </row>
    <row r="12" spans="1:18" ht="15.6" customHeight="1" x14ac:dyDescent="0.25">
      <c r="A12" s="97" t="s">
        <v>11</v>
      </c>
      <c r="B12" s="97">
        <v>218870068</v>
      </c>
      <c r="C12" s="97">
        <v>-138809</v>
      </c>
      <c r="D12" s="97">
        <v>6253625.0222956659</v>
      </c>
      <c r="E12" s="97">
        <v>10135707.977704335</v>
      </c>
      <c r="F12" s="97">
        <v>-1149661</v>
      </c>
      <c r="G12" s="97">
        <v>-164052</v>
      </c>
      <c r="H12" s="97">
        <v>-119947</v>
      </c>
      <c r="I12" s="97">
        <v>-449213</v>
      </c>
      <c r="J12" s="97">
        <v>-82739</v>
      </c>
      <c r="K12" s="97">
        <v>65992</v>
      </c>
      <c r="L12" s="97">
        <v>-227564</v>
      </c>
      <c r="M12" s="97">
        <v>-46372</v>
      </c>
      <c r="N12" s="97">
        <v>7962151.977704335</v>
      </c>
      <c r="O12" s="139">
        <v>3.5389719679635445E-2</v>
      </c>
      <c r="P12" s="139">
        <v>3.5471999999999997E-2</v>
      </c>
      <c r="Q12" s="140">
        <v>8.2280320364551407E-5</v>
      </c>
      <c r="R12" s="26"/>
    </row>
    <row r="13" spans="1:18" ht="15.6" customHeight="1" x14ac:dyDescent="0.25">
      <c r="A13" s="94" t="s">
        <v>12</v>
      </c>
      <c r="B13" s="94">
        <v>350646429</v>
      </c>
      <c r="C13" s="94">
        <v>720782</v>
      </c>
      <c r="D13" s="94">
        <v>9382286.0071376152</v>
      </c>
      <c r="E13" s="94">
        <v>16687770.992862385</v>
      </c>
      <c r="F13" s="94">
        <v>1026442</v>
      </c>
      <c r="G13" s="94">
        <v>-319461</v>
      </c>
      <c r="H13" s="94">
        <v>64225</v>
      </c>
      <c r="I13" s="94">
        <v>-936728</v>
      </c>
      <c r="J13" s="94">
        <v>492869</v>
      </c>
      <c r="K13" s="94">
        <v>-100841</v>
      </c>
      <c r="L13" s="94">
        <v>-295455</v>
      </c>
      <c r="M13" s="94">
        <v>-35133</v>
      </c>
      <c r="N13" s="94">
        <v>16583688.992862385</v>
      </c>
      <c r="O13" s="137">
        <v>4.5970095954241258E-2</v>
      </c>
      <c r="P13" s="137">
        <v>4.1571999999999998E-2</v>
      </c>
      <c r="Q13" s="138">
        <v>-4.3980959542412601E-3</v>
      </c>
      <c r="R13" s="26"/>
    </row>
    <row r="14" spans="1:18" ht="15.6" customHeight="1" x14ac:dyDescent="0.25">
      <c r="A14" s="97" t="s">
        <v>13</v>
      </c>
      <c r="B14" s="97">
        <v>435020822</v>
      </c>
      <c r="C14" s="97">
        <v>212782</v>
      </c>
      <c r="D14" s="97">
        <v>11562783.080677753</v>
      </c>
      <c r="E14" s="97">
        <v>19989952.919322245</v>
      </c>
      <c r="F14" s="97">
        <v>578585</v>
      </c>
      <c r="G14" s="97">
        <v>1742586</v>
      </c>
      <c r="H14" s="97">
        <v>-51823</v>
      </c>
      <c r="I14" s="97">
        <v>2031340</v>
      </c>
      <c r="J14" s="97">
        <v>626972</v>
      </c>
      <c r="K14" s="97">
        <v>-3675141</v>
      </c>
      <c r="L14" s="97">
        <v>1525919</v>
      </c>
      <c r="M14" s="97">
        <v>17858</v>
      </c>
      <c r="N14" s="97">
        <v>22786248.919322245</v>
      </c>
      <c r="O14" s="139">
        <v>5.0999178995616512E-2</v>
      </c>
      <c r="P14" s="139">
        <v>4.8507000000000002E-2</v>
      </c>
      <c r="Q14" s="140">
        <v>-2.4921789956165105E-3</v>
      </c>
      <c r="R14" s="26"/>
    </row>
    <row r="15" spans="1:18" ht="15.6" customHeight="1" x14ac:dyDescent="0.25">
      <c r="A15" s="94" t="s">
        <v>14</v>
      </c>
      <c r="B15" s="94">
        <v>285593784</v>
      </c>
      <c r="C15" s="94">
        <v>263904</v>
      </c>
      <c r="D15" s="94">
        <v>7201148.5859530987</v>
      </c>
      <c r="E15" s="94">
        <v>12278545.414046902</v>
      </c>
      <c r="F15" s="94">
        <v>1935219</v>
      </c>
      <c r="G15" s="94">
        <v>-456967</v>
      </c>
      <c r="H15" s="94">
        <v>-108991</v>
      </c>
      <c r="I15" s="94">
        <v>-831272</v>
      </c>
      <c r="J15" s="94">
        <v>-153988</v>
      </c>
      <c r="K15" s="94">
        <v>322030</v>
      </c>
      <c r="L15" s="94">
        <v>688977</v>
      </c>
      <c r="M15" s="94">
        <v>-14885</v>
      </c>
      <c r="N15" s="94">
        <v>13658668.414046902</v>
      </c>
      <c r="O15" s="137">
        <v>4.6607256662744796E-2</v>
      </c>
      <c r="P15" s="137">
        <v>4.4898E-2</v>
      </c>
      <c r="Q15" s="138">
        <v>-1.7092566627447958E-3</v>
      </c>
      <c r="R15" s="26"/>
    </row>
    <row r="16" spans="1:18" ht="15.6" customHeight="1" x14ac:dyDescent="0.25">
      <c r="A16" s="97" t="s">
        <v>15</v>
      </c>
      <c r="B16" s="97">
        <v>258924601</v>
      </c>
      <c r="C16" s="97">
        <v>119704</v>
      </c>
      <c r="D16" s="97">
        <v>7282151.8468932183</v>
      </c>
      <c r="E16" s="97">
        <v>11354097.153106783</v>
      </c>
      <c r="F16" s="97">
        <v>310134</v>
      </c>
      <c r="G16" s="97">
        <v>-893302</v>
      </c>
      <c r="H16" s="97">
        <v>20806</v>
      </c>
      <c r="I16" s="97">
        <v>-695767</v>
      </c>
      <c r="J16" s="97">
        <v>45141</v>
      </c>
      <c r="K16" s="97">
        <v>481107</v>
      </c>
      <c r="L16" s="97">
        <v>-167948</v>
      </c>
      <c r="M16" s="97">
        <v>57543</v>
      </c>
      <c r="N16" s="97">
        <v>10511811.153106783</v>
      </c>
      <c r="O16" s="139">
        <v>3.9469646679337805E-2</v>
      </c>
      <c r="P16" s="139">
        <v>3.8725000000000002E-2</v>
      </c>
      <c r="Q16" s="140">
        <v>-7.4464667933780287E-4</v>
      </c>
      <c r="R16" s="26"/>
    </row>
    <row r="17" spans="1:18" ht="15.6" customHeight="1" x14ac:dyDescent="0.25">
      <c r="A17" s="94" t="s">
        <v>16</v>
      </c>
      <c r="B17" s="94">
        <v>209781342</v>
      </c>
      <c r="C17" s="94">
        <v>-250987</v>
      </c>
      <c r="D17" s="94">
        <v>6700607.5505200028</v>
      </c>
      <c r="E17" s="94">
        <v>9898608.4494799972</v>
      </c>
      <c r="F17" s="94">
        <v>-2346388</v>
      </c>
      <c r="G17" s="94">
        <v>-583463</v>
      </c>
      <c r="H17" s="94">
        <v>42782</v>
      </c>
      <c r="I17" s="94">
        <v>-126207</v>
      </c>
      <c r="J17" s="94">
        <v>29207</v>
      </c>
      <c r="K17" s="94">
        <v>327562</v>
      </c>
      <c r="L17" s="94">
        <v>-885928</v>
      </c>
      <c r="M17" s="94">
        <v>130576</v>
      </c>
      <c r="N17" s="94">
        <v>6486749.4494799972</v>
      </c>
      <c r="O17" s="137">
        <v>2.9999170206553741E-2</v>
      </c>
      <c r="P17" s="137">
        <v>3.3245999999999998E-2</v>
      </c>
      <c r="Q17" s="138">
        <v>3.2468297934462563E-3</v>
      </c>
      <c r="R17" s="26"/>
    </row>
    <row r="18" spans="1:18" ht="15.6" customHeight="1" x14ac:dyDescent="0.25">
      <c r="A18" s="97" t="s">
        <v>4</v>
      </c>
      <c r="B18" s="97">
        <v>485566833</v>
      </c>
      <c r="C18" s="97">
        <v>145173</v>
      </c>
      <c r="D18" s="97">
        <v>11692139.955786832</v>
      </c>
      <c r="E18" s="97">
        <v>20823530.044213168</v>
      </c>
      <c r="F18" s="97">
        <v>3478130</v>
      </c>
      <c r="G18" s="97">
        <v>-180361</v>
      </c>
      <c r="H18" s="97">
        <v>-212173</v>
      </c>
      <c r="I18" s="97">
        <v>-154226</v>
      </c>
      <c r="J18" s="97">
        <v>-162084</v>
      </c>
      <c r="K18" s="97">
        <v>498475</v>
      </c>
      <c r="L18" s="97">
        <v>150840</v>
      </c>
      <c r="M18" s="97">
        <v>-60004</v>
      </c>
      <c r="N18" s="97">
        <v>24182127.044213168</v>
      </c>
      <c r="O18" s="139">
        <v>4.8616657582831374E-2</v>
      </c>
      <c r="P18" s="139">
        <v>4.7999E-2</v>
      </c>
      <c r="Q18" s="140">
        <v>-6.1765758283137406E-4</v>
      </c>
      <c r="R18" s="26"/>
    </row>
    <row r="19" spans="1:18" ht="15.6" customHeight="1" x14ac:dyDescent="0.25">
      <c r="A19" s="94" t="s">
        <v>17</v>
      </c>
      <c r="B19" s="94">
        <v>123491615</v>
      </c>
      <c r="C19" s="94">
        <v>177300</v>
      </c>
      <c r="D19" s="94">
        <v>3232505.595989882</v>
      </c>
      <c r="E19" s="94">
        <v>5062894.404010118</v>
      </c>
      <c r="F19" s="94">
        <v>1187809</v>
      </c>
      <c r="G19" s="94">
        <v>236222</v>
      </c>
      <c r="H19" s="94">
        <v>88420</v>
      </c>
      <c r="I19" s="94">
        <v>-607830</v>
      </c>
      <c r="J19" s="94">
        <v>3234</v>
      </c>
      <c r="K19" s="94">
        <v>198425</v>
      </c>
      <c r="L19" s="94">
        <v>357354</v>
      </c>
      <c r="M19" s="94">
        <v>-3716</v>
      </c>
      <c r="N19" s="94">
        <v>6522812.404010118</v>
      </c>
      <c r="O19" s="137">
        <v>5.1400625567277855E-2</v>
      </c>
      <c r="P19" s="137">
        <v>4.9221000000000001E-2</v>
      </c>
      <c r="Q19" s="138">
        <v>-2.1796255672778542E-3</v>
      </c>
      <c r="R19" s="26"/>
    </row>
    <row r="20" spans="1:18" ht="15.6" customHeight="1" x14ac:dyDescent="0.25">
      <c r="A20" s="97" t="s">
        <v>18</v>
      </c>
      <c r="B20" s="97">
        <v>348863985</v>
      </c>
      <c r="C20" s="97">
        <v>-28798</v>
      </c>
      <c r="D20" s="97">
        <v>8854235.8839155901</v>
      </c>
      <c r="E20" s="97">
        <v>14927814.11608441</v>
      </c>
      <c r="F20" s="97">
        <v>1814157</v>
      </c>
      <c r="G20" s="97">
        <v>-766382</v>
      </c>
      <c r="H20" s="97">
        <v>85983</v>
      </c>
      <c r="I20" s="97">
        <v>-995509</v>
      </c>
      <c r="J20" s="97">
        <v>547394</v>
      </c>
      <c r="K20" s="97">
        <v>612315</v>
      </c>
      <c r="L20" s="97">
        <v>-6909</v>
      </c>
      <c r="M20" s="97">
        <v>93008</v>
      </c>
      <c r="N20" s="97">
        <v>16311871.11608441</v>
      </c>
      <c r="O20" s="139">
        <v>4.5603448333942649E-2</v>
      </c>
      <c r="P20" s="139">
        <v>4.5545000000000002E-2</v>
      </c>
      <c r="Q20" s="140">
        <v>-5.8448333942646979E-5</v>
      </c>
      <c r="R20" s="26"/>
    </row>
    <row r="21" spans="1:18" ht="15.6" customHeight="1" x14ac:dyDescent="0.25">
      <c r="A21" s="94" t="s">
        <v>5</v>
      </c>
      <c r="B21" s="94">
        <v>144043656</v>
      </c>
      <c r="C21" s="94">
        <v>50172</v>
      </c>
      <c r="D21" s="94">
        <v>3374584.3635164369</v>
      </c>
      <c r="E21" s="94">
        <v>5930022.6364835631</v>
      </c>
      <c r="F21" s="94">
        <v>1195987</v>
      </c>
      <c r="G21" s="94">
        <v>720191</v>
      </c>
      <c r="H21" s="94">
        <v>-63741</v>
      </c>
      <c r="I21" s="94">
        <v>-133352</v>
      </c>
      <c r="J21" s="94">
        <v>-95718</v>
      </c>
      <c r="K21" s="94">
        <v>-590844</v>
      </c>
      <c r="L21" s="94">
        <v>620469</v>
      </c>
      <c r="M21" s="94">
        <v>-125859</v>
      </c>
      <c r="N21" s="94">
        <v>7457155.6364835631</v>
      </c>
      <c r="O21" s="137">
        <v>5.0567816639276821E-2</v>
      </c>
      <c r="P21" s="137">
        <v>4.7898000000000003E-2</v>
      </c>
      <c r="Q21" s="138">
        <v>-2.6698166392768174E-3</v>
      </c>
      <c r="R21" s="26"/>
    </row>
    <row r="22" spans="1:18" ht="15.6" customHeight="1" x14ac:dyDescent="0.25">
      <c r="A22" s="97" t="s">
        <v>6</v>
      </c>
      <c r="B22" s="97">
        <v>178732665</v>
      </c>
      <c r="C22" s="97">
        <v>52664</v>
      </c>
      <c r="D22" s="97">
        <v>4653726.0897889463</v>
      </c>
      <c r="E22" s="97">
        <v>7868009.9102110537</v>
      </c>
      <c r="F22" s="97">
        <v>647654</v>
      </c>
      <c r="G22" s="97">
        <v>115823</v>
      </c>
      <c r="H22" s="97">
        <v>-104530</v>
      </c>
      <c r="I22" s="97">
        <v>-252059</v>
      </c>
      <c r="J22" s="97">
        <v>-255367</v>
      </c>
      <c r="K22" s="97">
        <v>312633</v>
      </c>
      <c r="L22" s="97">
        <v>379440</v>
      </c>
      <c r="M22" s="97">
        <v>-27067</v>
      </c>
      <c r="N22" s="97">
        <v>8684536.9102110527</v>
      </c>
      <c r="O22" s="139">
        <v>4.7342900376150451E-2</v>
      </c>
      <c r="P22" s="139">
        <v>4.7842999999999997E-2</v>
      </c>
      <c r="Q22" s="140">
        <v>5.0009962384954532E-4</v>
      </c>
      <c r="R22" s="26"/>
    </row>
    <row r="23" spans="1:18" ht="15.6" customHeight="1" x14ac:dyDescent="0.25">
      <c r="A23" s="94" t="s">
        <v>19</v>
      </c>
      <c r="B23" s="94">
        <v>126019401</v>
      </c>
      <c r="C23" s="94">
        <v>26147</v>
      </c>
      <c r="D23" s="94">
        <v>4251618.5246428922</v>
      </c>
      <c r="E23" s="94">
        <v>6649721.4753571078</v>
      </c>
      <c r="F23" s="94">
        <v>-2466176</v>
      </c>
      <c r="G23" s="94">
        <v>-158042</v>
      </c>
      <c r="H23" s="94">
        <v>28626</v>
      </c>
      <c r="I23" s="94">
        <v>-57452</v>
      </c>
      <c r="J23" s="94">
        <v>-15244</v>
      </c>
      <c r="K23" s="94">
        <v>-670</v>
      </c>
      <c r="L23" s="94">
        <v>-352067</v>
      </c>
      <c r="M23" s="94">
        <v>-1100</v>
      </c>
      <c r="N23" s="94">
        <v>3627596.4753571078</v>
      </c>
      <c r="O23" s="137">
        <v>2.7840946753596722E-2</v>
      </c>
      <c r="P23" s="137">
        <v>2.6145999999999999E-2</v>
      </c>
      <c r="Q23" s="138">
        <v>-1.6949467535967225E-3</v>
      </c>
      <c r="R23" s="26"/>
    </row>
    <row r="24" spans="1:18" ht="15.6" customHeight="1" x14ac:dyDescent="0.25">
      <c r="A24" s="97" t="s">
        <v>20</v>
      </c>
      <c r="B24" s="97">
        <v>304044983</v>
      </c>
      <c r="C24" s="97">
        <v>-716487</v>
      </c>
      <c r="D24" s="97">
        <v>8586019.3252127226</v>
      </c>
      <c r="E24" s="97">
        <v>12226825.674787277</v>
      </c>
      <c r="F24" s="97">
        <v>-129462</v>
      </c>
      <c r="G24" s="97">
        <v>1801972</v>
      </c>
      <c r="H24" s="97">
        <v>42722</v>
      </c>
      <c r="I24" s="97">
        <v>355242</v>
      </c>
      <c r="J24" s="97">
        <v>360417</v>
      </c>
      <c r="K24" s="97">
        <v>454413</v>
      </c>
      <c r="L24" s="97">
        <v>254238</v>
      </c>
      <c r="M24" s="97">
        <v>151231</v>
      </c>
      <c r="N24" s="97">
        <v>15517598.674787277</v>
      </c>
      <c r="O24" s="139">
        <v>4.9749524027787227E-2</v>
      </c>
      <c r="P24" s="139">
        <v>5.5772000000000002E-2</v>
      </c>
      <c r="Q24" s="140">
        <v>6.0224759722127749E-3</v>
      </c>
      <c r="R24" s="26"/>
    </row>
    <row r="25" spans="1:18" ht="15.6" customHeight="1" thickBot="1" x14ac:dyDescent="0.3">
      <c r="A25" s="100" t="s">
        <v>21</v>
      </c>
      <c r="B25" s="100">
        <v>623157502</v>
      </c>
      <c r="C25" s="100">
        <v>-634352</v>
      </c>
      <c r="D25" s="100">
        <v>18387387.76096677</v>
      </c>
      <c r="E25" s="100">
        <v>27120060.23903323</v>
      </c>
      <c r="F25" s="100">
        <v>-2229158</v>
      </c>
      <c r="G25" s="100">
        <v>1060624</v>
      </c>
      <c r="H25" s="100">
        <v>8169</v>
      </c>
      <c r="I25" s="100">
        <v>4914921</v>
      </c>
      <c r="J25" s="100">
        <v>-519282</v>
      </c>
      <c r="K25" s="100">
        <v>-133738</v>
      </c>
      <c r="L25" s="100">
        <v>619961</v>
      </c>
      <c r="M25" s="100">
        <v>394523</v>
      </c>
      <c r="N25" s="100">
        <v>31236080.23903323</v>
      </c>
      <c r="O25" s="141">
        <v>4.8737036448420826E-2</v>
      </c>
      <c r="P25" s="141">
        <v>5.2519000000000003E-2</v>
      </c>
      <c r="Q25" s="142">
        <v>3.7819635515791775E-3</v>
      </c>
      <c r="R25" s="26"/>
    </row>
    <row r="26" spans="1:18" ht="20.100000000000001" customHeight="1" thickBot="1" x14ac:dyDescent="0.35">
      <c r="A26" s="103" t="s">
        <v>22</v>
      </c>
      <c r="B26" s="143">
        <v>5720524064</v>
      </c>
      <c r="C26" s="103">
        <v>-2</v>
      </c>
      <c r="D26" s="103">
        <v>156859440.99999997</v>
      </c>
      <c r="E26" s="103">
        <v>253456138</v>
      </c>
      <c r="F26" s="103">
        <v>-2</v>
      </c>
      <c r="G26" s="103">
        <v>-2</v>
      </c>
      <c r="H26" s="103">
        <v>-2</v>
      </c>
      <c r="I26" s="103">
        <v>-2</v>
      </c>
      <c r="J26" s="103">
        <v>-2</v>
      </c>
      <c r="K26" s="103">
        <v>-2</v>
      </c>
      <c r="L26" s="103">
        <v>-3</v>
      </c>
      <c r="M26" s="103">
        <v>-2</v>
      </c>
      <c r="N26" s="103">
        <v>253456121</v>
      </c>
      <c r="O26" s="144">
        <v>4.3123971895083602E-2</v>
      </c>
      <c r="P26" s="144">
        <v>4.3123912174631407E-2</v>
      </c>
      <c r="Q26" s="144">
        <v>-5.9720452194600426E-8</v>
      </c>
      <c r="R26" s="26"/>
    </row>
    <row r="27" spans="1:18" x14ac:dyDescent="0.25">
      <c r="B27" s="12"/>
      <c r="C27" s="12"/>
      <c r="D27" s="12"/>
      <c r="E27" s="27"/>
      <c r="F27" s="12"/>
      <c r="G27" s="12"/>
      <c r="H27" s="12"/>
      <c r="I27" s="12"/>
      <c r="J27" s="12"/>
      <c r="K27" s="13"/>
      <c r="L27" s="12"/>
      <c r="M27" s="12"/>
      <c r="N27" s="12"/>
      <c r="O27" s="12"/>
      <c r="P27" s="14"/>
      <c r="Q27" s="14"/>
    </row>
    <row r="28" spans="1:18" x14ac:dyDescent="0.25">
      <c r="A28" s="12"/>
      <c r="B28" s="29"/>
      <c r="C28" s="12"/>
      <c r="D28" s="12"/>
      <c r="E28" s="28"/>
      <c r="F28" s="13"/>
      <c r="G28" s="13"/>
      <c r="H28" s="13"/>
      <c r="I28" s="12"/>
      <c r="J28" s="13"/>
      <c r="K28" s="13"/>
      <c r="L28" s="13"/>
      <c r="M28" s="13"/>
      <c r="N28" s="12"/>
      <c r="O28" s="12"/>
      <c r="P28" s="14"/>
      <c r="Q28" s="14"/>
    </row>
    <row r="29" spans="1:18" x14ac:dyDescent="0.25">
      <c r="A29" s="12"/>
      <c r="B29" s="12"/>
      <c r="C29" s="12"/>
      <c r="D29" s="12"/>
      <c r="E29" s="12"/>
      <c r="F29" s="13"/>
      <c r="G29" s="13"/>
      <c r="H29" s="13"/>
      <c r="I29" s="12"/>
      <c r="J29" s="13"/>
      <c r="K29" s="13"/>
      <c r="L29" s="13"/>
      <c r="M29" s="13"/>
      <c r="N29" s="12"/>
      <c r="O29" s="12"/>
      <c r="P29" s="14"/>
      <c r="Q29" s="14"/>
    </row>
    <row r="30" spans="1:18" x14ac:dyDescent="0.25">
      <c r="A30" s="12"/>
      <c r="B30" s="13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12"/>
      <c r="P30" s="14"/>
      <c r="Q30" s="14"/>
    </row>
    <row r="31" spans="1:18" x14ac:dyDescent="0.25">
      <c r="A31" s="12"/>
      <c r="B31" s="12"/>
      <c r="C31" s="12"/>
      <c r="D31" s="12"/>
      <c r="E31" s="12"/>
      <c r="F31" s="13"/>
      <c r="G31" s="13"/>
      <c r="H31" s="13"/>
      <c r="I31" s="12"/>
      <c r="J31" s="13"/>
      <c r="K31" s="13"/>
      <c r="L31" s="13"/>
      <c r="M31" s="13"/>
      <c r="N31" s="12"/>
      <c r="O31" s="12"/>
      <c r="P31" s="14"/>
      <c r="Q31" s="14"/>
    </row>
    <row r="32" spans="1:18" x14ac:dyDescent="0.25">
      <c r="A32" s="12"/>
      <c r="B32" s="12"/>
      <c r="C32" s="12"/>
      <c r="D32" s="12"/>
      <c r="E32" s="12"/>
      <c r="F32" s="13"/>
      <c r="G32" s="13"/>
      <c r="H32" s="13"/>
      <c r="I32" s="12"/>
      <c r="J32" s="13"/>
      <c r="K32" s="13"/>
      <c r="L32" s="13"/>
      <c r="M32" s="13"/>
      <c r="N32" s="12"/>
      <c r="O32" s="12"/>
      <c r="P32" s="14"/>
      <c r="Q32" s="14"/>
    </row>
    <row r="33" spans="1:17" x14ac:dyDescent="0.25">
      <c r="A33" s="12"/>
      <c r="B33" s="12"/>
      <c r="C33" s="12"/>
      <c r="D33" s="12"/>
      <c r="E33" s="12"/>
      <c r="F33" s="13"/>
      <c r="G33" s="13"/>
      <c r="H33" s="13"/>
      <c r="I33" s="12"/>
      <c r="J33" s="13"/>
      <c r="K33" s="13"/>
      <c r="L33" s="13"/>
      <c r="M33" s="13"/>
      <c r="N33" s="12"/>
      <c r="O33" s="12"/>
      <c r="P33" s="14"/>
      <c r="Q33" s="14"/>
    </row>
    <row r="34" spans="1:17" x14ac:dyDescent="0.25">
      <c r="A34" s="12"/>
      <c r="B34" s="12"/>
      <c r="C34" s="12"/>
      <c r="D34" s="12"/>
      <c r="E34" s="12"/>
      <c r="F34" s="13"/>
      <c r="G34" s="13"/>
      <c r="H34" s="13"/>
      <c r="I34" s="12"/>
      <c r="J34" s="13"/>
      <c r="K34" s="13"/>
      <c r="L34" s="13"/>
      <c r="M34" s="13"/>
      <c r="N34" s="12"/>
      <c r="O34" s="12"/>
      <c r="P34" s="14"/>
      <c r="Q34" s="14"/>
    </row>
    <row r="35" spans="1:17" x14ac:dyDescent="0.25">
      <c r="A35" s="12"/>
      <c r="B35" s="12"/>
      <c r="C35" s="12"/>
      <c r="D35" s="12"/>
      <c r="E35" s="12"/>
      <c r="F35" s="13"/>
      <c r="G35" s="13"/>
      <c r="H35" s="13"/>
      <c r="I35" s="12"/>
      <c r="J35" s="13"/>
      <c r="K35" s="13"/>
      <c r="L35" s="13"/>
      <c r="M35" s="13"/>
      <c r="N35" s="12"/>
      <c r="O35" s="12"/>
      <c r="P35" s="14"/>
      <c r="Q35" s="14"/>
    </row>
    <row r="36" spans="1:17" x14ac:dyDescent="0.25">
      <c r="A36" s="12"/>
      <c r="B36" s="12"/>
      <c r="C36" s="12"/>
      <c r="D36" s="12"/>
      <c r="E36" s="12"/>
      <c r="F36" s="13"/>
      <c r="G36" s="13"/>
      <c r="H36" s="13"/>
      <c r="I36" s="12"/>
      <c r="J36" s="13"/>
      <c r="K36" s="13"/>
      <c r="L36" s="13"/>
      <c r="M36" s="13"/>
      <c r="N36" s="12"/>
      <c r="O36" s="12"/>
      <c r="P36" s="14"/>
      <c r="Q36" s="14"/>
    </row>
    <row r="37" spans="1:17" x14ac:dyDescent="0.25">
      <c r="A37" s="12"/>
      <c r="B37" s="12"/>
      <c r="C37" s="12"/>
      <c r="D37" s="12"/>
      <c r="E37" s="12"/>
      <c r="F37" s="13"/>
      <c r="G37" s="13"/>
      <c r="H37" s="13"/>
      <c r="I37" s="12"/>
      <c r="J37" s="13"/>
      <c r="K37" s="13"/>
      <c r="L37" s="13"/>
      <c r="M37" s="13"/>
      <c r="N37" s="12"/>
      <c r="O37" s="12"/>
      <c r="P37" s="14"/>
      <c r="Q37" s="14"/>
    </row>
    <row r="38" spans="1:17" x14ac:dyDescent="0.25">
      <c r="A38" s="12"/>
      <c r="B38" s="12"/>
      <c r="C38" s="12"/>
      <c r="D38" s="12"/>
      <c r="E38" s="12"/>
      <c r="F38" s="13"/>
      <c r="G38" s="13"/>
      <c r="H38" s="13"/>
      <c r="I38" s="12"/>
      <c r="J38" s="13"/>
      <c r="K38" s="13"/>
      <c r="L38" s="13"/>
      <c r="M38" s="13"/>
      <c r="N38" s="12"/>
      <c r="O38" s="12"/>
      <c r="P38" s="14"/>
      <c r="Q38" s="14"/>
    </row>
    <row r="39" spans="1:17" x14ac:dyDescent="0.25">
      <c r="A39" s="12"/>
      <c r="B39" s="12"/>
      <c r="C39" s="12"/>
      <c r="D39" s="12"/>
      <c r="E39" s="12"/>
      <c r="F39" s="13"/>
      <c r="G39" s="13"/>
      <c r="H39" s="13"/>
      <c r="I39" s="12"/>
      <c r="J39" s="13"/>
      <c r="K39" s="13"/>
      <c r="L39" s="13"/>
      <c r="M39" s="13"/>
      <c r="N39" s="12"/>
      <c r="O39" s="12"/>
      <c r="P39" s="14"/>
      <c r="Q39" s="14"/>
    </row>
    <row r="40" spans="1:17" x14ac:dyDescent="0.25">
      <c r="A40" s="12"/>
      <c r="B40" s="12"/>
      <c r="C40" s="12"/>
      <c r="D40" s="12"/>
      <c r="E40" s="12"/>
      <c r="F40" s="13"/>
      <c r="G40" s="13"/>
      <c r="H40" s="13"/>
      <c r="I40" s="12"/>
      <c r="J40" s="13"/>
      <c r="K40" s="13"/>
      <c r="L40" s="13"/>
      <c r="M40" s="13"/>
      <c r="N40" s="12"/>
      <c r="O40" s="12"/>
      <c r="P40" s="14"/>
      <c r="Q40" s="14"/>
    </row>
    <row r="41" spans="1:17" x14ac:dyDescent="0.25">
      <c r="A41" s="12"/>
      <c r="B41" s="12"/>
      <c r="C41" s="12"/>
      <c r="D41" s="12"/>
      <c r="E41" s="12"/>
      <c r="F41" s="13"/>
      <c r="G41" s="13"/>
      <c r="H41" s="13"/>
      <c r="I41" s="12"/>
      <c r="J41" s="13"/>
      <c r="K41" s="13"/>
      <c r="L41" s="13"/>
      <c r="M41" s="13"/>
      <c r="N41" s="12"/>
      <c r="O41" s="12"/>
      <c r="P41" s="14"/>
      <c r="Q41" s="14"/>
    </row>
    <row r="42" spans="1:17" x14ac:dyDescent="0.25">
      <c r="A42" s="12"/>
      <c r="B42" s="12"/>
      <c r="C42" s="12"/>
      <c r="D42" s="12"/>
      <c r="E42" s="12"/>
      <c r="F42" s="13"/>
      <c r="G42" s="13"/>
      <c r="H42" s="13"/>
      <c r="I42" s="12"/>
      <c r="J42" s="13"/>
      <c r="K42" s="13"/>
      <c r="L42" s="13"/>
      <c r="M42" s="13"/>
      <c r="N42" s="12"/>
      <c r="O42" s="12"/>
      <c r="P42" s="14"/>
      <c r="Q42" s="14"/>
    </row>
    <row r="43" spans="1:17" x14ac:dyDescent="0.25">
      <c r="A43" s="12"/>
      <c r="B43" s="12"/>
      <c r="C43" s="12"/>
      <c r="D43" s="12"/>
      <c r="E43" s="12"/>
      <c r="F43" s="13"/>
      <c r="G43" s="13"/>
      <c r="H43" s="13"/>
      <c r="I43" s="12"/>
      <c r="J43" s="13"/>
      <c r="K43" s="13"/>
      <c r="L43" s="13"/>
      <c r="M43" s="13"/>
      <c r="N43" s="12"/>
      <c r="O43" s="12"/>
      <c r="P43" s="14"/>
      <c r="Q43" s="14"/>
    </row>
    <row r="44" spans="1:17" x14ac:dyDescent="0.25">
      <c r="A44" s="12"/>
      <c r="B44" s="12"/>
      <c r="C44" s="12"/>
      <c r="D44" s="12"/>
      <c r="E44" s="12"/>
      <c r="F44" s="13"/>
      <c r="G44" s="13"/>
      <c r="H44" s="13"/>
      <c r="I44" s="12"/>
      <c r="J44" s="13"/>
      <c r="K44" s="13"/>
      <c r="L44" s="13"/>
      <c r="M44" s="13"/>
      <c r="N44" s="12"/>
      <c r="O44" s="12"/>
      <c r="P44" s="14"/>
      <c r="Q44" s="14"/>
    </row>
    <row r="45" spans="1:17" x14ac:dyDescent="0.25">
      <c r="A45" s="12"/>
      <c r="B45" s="12"/>
      <c r="C45" s="12"/>
      <c r="D45" s="12"/>
      <c r="E45" s="12"/>
      <c r="F45" s="13"/>
      <c r="G45" s="13"/>
      <c r="H45" s="13"/>
      <c r="I45" s="12"/>
      <c r="J45" s="13"/>
      <c r="K45" s="13"/>
      <c r="L45" s="13"/>
      <c r="M45" s="13"/>
      <c r="N45" s="12"/>
      <c r="O45" s="12"/>
      <c r="P45" s="14"/>
      <c r="Q45" s="14"/>
    </row>
    <row r="46" spans="1:17" x14ac:dyDescent="0.25">
      <c r="A46" s="12"/>
      <c r="B46" s="12"/>
      <c r="C46" s="12"/>
      <c r="D46" s="12"/>
      <c r="E46" s="12"/>
      <c r="F46" s="13"/>
      <c r="G46" s="13"/>
      <c r="H46" s="13"/>
      <c r="I46" s="12"/>
      <c r="J46" s="13"/>
      <c r="K46" s="13"/>
      <c r="L46" s="13"/>
      <c r="M46" s="13"/>
      <c r="N46" s="12"/>
      <c r="O46" s="12"/>
      <c r="P46" s="14"/>
      <c r="Q46" s="14"/>
    </row>
    <row r="47" spans="1:17" x14ac:dyDescent="0.25">
      <c r="A47" s="12"/>
      <c r="B47" s="12"/>
      <c r="C47" s="12"/>
      <c r="D47" s="12"/>
      <c r="E47" s="12"/>
      <c r="F47" s="13"/>
      <c r="G47" s="13"/>
      <c r="H47" s="13"/>
      <c r="I47" s="12"/>
      <c r="J47" s="13"/>
      <c r="K47" s="13"/>
      <c r="L47" s="13"/>
      <c r="M47" s="13"/>
      <c r="N47" s="12"/>
      <c r="O47" s="12"/>
      <c r="P47" s="14"/>
      <c r="Q47" s="14"/>
    </row>
    <row r="48" spans="1:17" x14ac:dyDescent="0.25">
      <c r="A48" s="12"/>
      <c r="B48" s="12"/>
      <c r="C48" s="12"/>
      <c r="D48" s="12"/>
      <c r="E48" s="12"/>
      <c r="F48" s="13"/>
      <c r="G48" s="13"/>
      <c r="H48" s="13"/>
      <c r="I48" s="12"/>
      <c r="J48" s="13"/>
      <c r="K48" s="13"/>
      <c r="L48" s="13"/>
      <c r="M48" s="13"/>
      <c r="N48" s="12"/>
      <c r="O48" s="12"/>
      <c r="P48" s="14"/>
      <c r="Q48" s="14"/>
    </row>
    <row r="49" spans="1:17" x14ac:dyDescent="0.25">
      <c r="A49" s="12"/>
      <c r="B49" s="12"/>
      <c r="C49" s="12"/>
      <c r="D49" s="12"/>
      <c r="E49" s="12"/>
      <c r="F49" s="13"/>
      <c r="G49" s="13"/>
      <c r="H49" s="13"/>
      <c r="I49" s="12"/>
      <c r="J49" s="13"/>
      <c r="K49" s="13"/>
      <c r="L49" s="13"/>
      <c r="M49" s="13"/>
      <c r="N49" s="12"/>
      <c r="O49" s="12"/>
      <c r="P49" s="14"/>
      <c r="Q49" s="14"/>
    </row>
    <row r="50" spans="1:17" x14ac:dyDescent="0.25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3"/>
      <c r="L50" s="12"/>
      <c r="M50" s="12"/>
      <c r="N50" s="12"/>
      <c r="O50" s="12"/>
      <c r="P50" s="14"/>
      <c r="Q50" s="14"/>
    </row>
    <row r="51" spans="1:17" x14ac:dyDescent="0.25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</row>
    <row r="52" spans="1:17" x14ac:dyDescent="0.25">
      <c r="A52" s="12"/>
      <c r="B52" s="12"/>
      <c r="C52" s="12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12"/>
      <c r="O52" s="12"/>
      <c r="P52" s="12"/>
      <c r="Q52" s="12"/>
    </row>
    <row r="53" spans="1:17" x14ac:dyDescent="0.25">
      <c r="A53" s="12"/>
      <c r="D53" s="20"/>
      <c r="E53" s="20"/>
      <c r="F53" s="20"/>
      <c r="G53" s="20"/>
      <c r="H53" s="20"/>
      <c r="I53" s="20"/>
      <c r="J53" s="20"/>
      <c r="K53" s="20"/>
      <c r="L53" s="20"/>
      <c r="M53" s="20"/>
    </row>
    <row r="54" spans="1:17" x14ac:dyDescent="0.25">
      <c r="A54" s="12"/>
      <c r="D54" s="20"/>
      <c r="E54" s="20"/>
      <c r="F54" s="20"/>
      <c r="G54" s="20"/>
      <c r="H54" s="20"/>
      <c r="I54" s="20"/>
      <c r="J54" s="20"/>
      <c r="K54" s="20"/>
      <c r="L54" s="20"/>
      <c r="M54" s="20"/>
    </row>
    <row r="55" spans="1:17" x14ac:dyDescent="0.25">
      <c r="A55" s="12"/>
      <c r="D55" s="20"/>
      <c r="E55" s="20"/>
      <c r="F55" s="20"/>
      <c r="G55" s="20"/>
      <c r="H55" s="20"/>
      <c r="I55" s="20"/>
      <c r="J55" s="20"/>
      <c r="K55" s="20"/>
      <c r="L55" s="20"/>
      <c r="M55" s="20"/>
    </row>
    <row r="56" spans="1:17" x14ac:dyDescent="0.25">
      <c r="A56" s="12"/>
      <c r="D56" s="20"/>
      <c r="E56" s="20"/>
      <c r="F56" s="20"/>
      <c r="G56" s="20"/>
      <c r="H56" s="20"/>
      <c r="I56" s="20"/>
      <c r="J56" s="20"/>
      <c r="K56" s="20"/>
      <c r="L56" s="20"/>
      <c r="M56" s="20"/>
    </row>
    <row r="57" spans="1:17" x14ac:dyDescent="0.25">
      <c r="A57" s="12"/>
      <c r="D57" s="20"/>
      <c r="E57" s="20"/>
      <c r="F57" s="20"/>
      <c r="G57" s="20"/>
      <c r="H57" s="20"/>
      <c r="I57" s="20"/>
      <c r="J57" s="20"/>
      <c r="K57" s="20"/>
      <c r="L57" s="20"/>
      <c r="M57" s="20"/>
    </row>
    <row r="58" spans="1:17" x14ac:dyDescent="0.25">
      <c r="A58" s="12"/>
      <c r="D58" s="20"/>
      <c r="E58" s="20"/>
      <c r="F58" s="20"/>
      <c r="G58" s="20"/>
      <c r="H58" s="20"/>
      <c r="I58" s="20"/>
      <c r="J58" s="20"/>
      <c r="K58" s="20"/>
      <c r="L58" s="20"/>
      <c r="M58" s="20"/>
    </row>
    <row r="59" spans="1:17" x14ac:dyDescent="0.25">
      <c r="A59" s="12"/>
      <c r="D59" s="20"/>
      <c r="E59" s="20"/>
      <c r="F59" s="20"/>
      <c r="G59" s="20"/>
      <c r="H59" s="20"/>
      <c r="I59" s="20"/>
      <c r="J59" s="20"/>
      <c r="K59" s="20"/>
      <c r="L59" s="20"/>
      <c r="M59" s="20"/>
    </row>
    <row r="60" spans="1:17" x14ac:dyDescent="0.25">
      <c r="A60" s="12"/>
      <c r="D60" s="20"/>
      <c r="E60" s="20"/>
      <c r="F60" s="20"/>
      <c r="G60" s="20"/>
      <c r="H60" s="20"/>
      <c r="I60" s="20"/>
      <c r="J60" s="20"/>
      <c r="K60" s="20"/>
      <c r="L60" s="20"/>
      <c r="M60" s="20"/>
    </row>
    <row r="61" spans="1:17" x14ac:dyDescent="0.25">
      <c r="A61" s="12"/>
      <c r="D61" s="20"/>
      <c r="E61" s="20"/>
      <c r="F61" s="20"/>
      <c r="G61" s="20"/>
      <c r="H61" s="20"/>
      <c r="I61" s="20"/>
      <c r="J61" s="20"/>
      <c r="K61" s="20"/>
      <c r="L61" s="20"/>
      <c r="M61" s="20"/>
    </row>
    <row r="62" spans="1:17" x14ac:dyDescent="0.25">
      <c r="A62" s="12"/>
      <c r="D62" s="20"/>
      <c r="E62" s="20"/>
      <c r="F62" s="20"/>
      <c r="G62" s="20"/>
      <c r="H62" s="20"/>
      <c r="I62" s="20"/>
      <c r="J62" s="20"/>
      <c r="K62" s="20"/>
      <c r="L62" s="20"/>
      <c r="M62" s="20"/>
    </row>
    <row r="63" spans="1:17" x14ac:dyDescent="0.25">
      <c r="A63" s="12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7" x14ac:dyDescent="0.25">
      <c r="A64" s="12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 x14ac:dyDescent="0.25">
      <c r="A65" s="12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 x14ac:dyDescent="0.25">
      <c r="A66" s="12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 x14ac:dyDescent="0.25">
      <c r="A67" s="12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 x14ac:dyDescent="0.25">
      <c r="A68" s="12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 x14ac:dyDescent="0.25">
      <c r="A69" s="12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 x14ac:dyDescent="0.25">
      <c r="A70" s="12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 x14ac:dyDescent="0.25">
      <c r="A71" s="12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 x14ac:dyDescent="0.25">
      <c r="A72" s="12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 x14ac:dyDescent="0.25">
      <c r="A73" s="12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 x14ac:dyDescent="0.25">
      <c r="A74" s="12"/>
      <c r="D74" s="20"/>
      <c r="E74" s="20"/>
      <c r="F74" s="20"/>
      <c r="G74" s="20"/>
      <c r="H74" s="20"/>
      <c r="I74" s="20"/>
      <c r="J74" s="20"/>
      <c r="K74" s="20"/>
      <c r="L74" s="20"/>
      <c r="M74" s="20"/>
    </row>
  </sheetData>
  <conditionalFormatting sqref="Q2">
    <cfRule type="expression" dxfId="2" priority="1" stopIfTrue="1">
      <formula>#REF!&gt;0</formula>
    </cfRule>
  </conditionalFormatting>
  <pageMargins left="0.7" right="0.7" top="0.75" bottom="0.75" header="0.3" footer="0.3"/>
  <pageSetup paperSize="9" orientation="portrait" horizontalDpi="1200" verticalDpi="12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EB431-3A83-4329-9C47-AF758DEEDB90}">
  <dimension ref="A1:B26"/>
  <sheetViews>
    <sheetView zoomScale="80" zoomScaleNormal="80" workbookViewId="0"/>
  </sheetViews>
  <sheetFormatPr defaultRowHeight="15" x14ac:dyDescent="0.25"/>
  <cols>
    <col min="1" max="1" width="32.7265625" style="31" customWidth="1"/>
    <col min="2" max="2" width="22.453125" style="31" customWidth="1"/>
    <col min="3" max="16384" width="8.7265625" style="31"/>
  </cols>
  <sheetData>
    <row r="1" spans="1:2" ht="19.2" x14ac:dyDescent="0.25">
      <c r="A1" s="326" t="s">
        <v>376</v>
      </c>
      <c r="B1" s="326"/>
    </row>
    <row r="2" spans="1:2" ht="16.2" thickBot="1" x14ac:dyDescent="0.35">
      <c r="A2" s="33" t="s">
        <v>97</v>
      </c>
      <c r="B2" s="300"/>
    </row>
    <row r="3" spans="1:2" ht="16.2" thickBot="1" x14ac:dyDescent="0.3">
      <c r="A3" s="301" t="s">
        <v>23</v>
      </c>
      <c r="B3" s="327" t="s">
        <v>374</v>
      </c>
    </row>
    <row r="4" spans="1:2" ht="20.100000000000001" customHeight="1" x14ac:dyDescent="0.25">
      <c r="A4" s="302" t="s">
        <v>7</v>
      </c>
      <c r="B4" s="303">
        <v>0</v>
      </c>
    </row>
    <row r="5" spans="1:2" ht="15.6" customHeight="1" x14ac:dyDescent="0.25">
      <c r="A5" s="304" t="s">
        <v>0</v>
      </c>
      <c r="B5" s="305">
        <v>0</v>
      </c>
    </row>
    <row r="6" spans="1:2" ht="15.6" customHeight="1" x14ac:dyDescent="0.25">
      <c r="A6" s="306" t="s">
        <v>1</v>
      </c>
      <c r="B6" s="307">
        <v>0</v>
      </c>
    </row>
    <row r="7" spans="1:2" ht="15.6" customHeight="1" x14ac:dyDescent="0.25">
      <c r="A7" s="304" t="s">
        <v>8</v>
      </c>
      <c r="B7" s="305">
        <v>0</v>
      </c>
    </row>
    <row r="8" spans="1:2" ht="15.6" customHeight="1" x14ac:dyDescent="0.25">
      <c r="A8" s="306" t="s">
        <v>9</v>
      </c>
      <c r="B8" s="307">
        <v>0</v>
      </c>
    </row>
    <row r="9" spans="1:2" ht="15.6" customHeight="1" x14ac:dyDescent="0.25">
      <c r="A9" s="304" t="s">
        <v>10</v>
      </c>
      <c r="B9" s="305">
        <v>0</v>
      </c>
    </row>
    <row r="10" spans="1:2" ht="15.6" customHeight="1" x14ac:dyDescent="0.25">
      <c r="A10" s="306" t="s">
        <v>2</v>
      </c>
      <c r="B10" s="307">
        <v>0</v>
      </c>
    </row>
    <row r="11" spans="1:2" ht="15.6" customHeight="1" x14ac:dyDescent="0.25">
      <c r="A11" s="304" t="s">
        <v>3</v>
      </c>
      <c r="B11" s="305">
        <v>0</v>
      </c>
    </row>
    <row r="12" spans="1:2" ht="15.6" customHeight="1" x14ac:dyDescent="0.25">
      <c r="A12" s="306" t="s">
        <v>11</v>
      </c>
      <c r="B12" s="307">
        <v>0</v>
      </c>
    </row>
    <row r="13" spans="1:2" ht="15.6" customHeight="1" x14ac:dyDescent="0.25">
      <c r="A13" s="304" t="s">
        <v>12</v>
      </c>
      <c r="B13" s="305">
        <v>198213</v>
      </c>
    </row>
    <row r="14" spans="1:2" ht="15.6" customHeight="1" x14ac:dyDescent="0.25">
      <c r="A14" s="306" t="s">
        <v>13</v>
      </c>
      <c r="B14" s="307">
        <v>58558</v>
      </c>
    </row>
    <row r="15" spans="1:2" ht="15.6" customHeight="1" x14ac:dyDescent="0.25">
      <c r="A15" s="304" t="s">
        <v>14</v>
      </c>
      <c r="B15" s="305">
        <v>11600</v>
      </c>
    </row>
    <row r="16" spans="1:2" ht="15.6" customHeight="1" x14ac:dyDescent="0.25">
      <c r="A16" s="306" t="s">
        <v>15</v>
      </c>
      <c r="B16" s="307">
        <v>0</v>
      </c>
    </row>
    <row r="17" spans="1:2" ht="15.6" customHeight="1" x14ac:dyDescent="0.25">
      <c r="A17" s="304" t="s">
        <v>16</v>
      </c>
      <c r="B17" s="305">
        <v>0</v>
      </c>
    </row>
    <row r="18" spans="1:2" ht="15.6" customHeight="1" x14ac:dyDescent="0.25">
      <c r="A18" s="306" t="s">
        <v>4</v>
      </c>
      <c r="B18" s="307">
        <v>0</v>
      </c>
    </row>
    <row r="19" spans="1:2" ht="15.6" customHeight="1" x14ac:dyDescent="0.25">
      <c r="A19" s="304" t="s">
        <v>17</v>
      </c>
      <c r="B19" s="305">
        <v>0</v>
      </c>
    </row>
    <row r="20" spans="1:2" ht="15.6" customHeight="1" x14ac:dyDescent="0.25">
      <c r="A20" s="306" t="s">
        <v>18</v>
      </c>
      <c r="B20" s="307">
        <v>0</v>
      </c>
    </row>
    <row r="21" spans="1:2" ht="15.6" customHeight="1" x14ac:dyDescent="0.25">
      <c r="A21" s="304" t="s">
        <v>5</v>
      </c>
      <c r="B21" s="305">
        <v>0</v>
      </c>
    </row>
    <row r="22" spans="1:2" ht="15.6" customHeight="1" x14ac:dyDescent="0.25">
      <c r="A22" s="306" t="s">
        <v>6</v>
      </c>
      <c r="B22" s="307">
        <v>0</v>
      </c>
    </row>
    <row r="23" spans="1:2" ht="15.6" customHeight="1" x14ac:dyDescent="0.25">
      <c r="A23" s="304" t="s">
        <v>19</v>
      </c>
      <c r="B23" s="305">
        <v>0</v>
      </c>
    </row>
    <row r="24" spans="1:2" ht="15.6" customHeight="1" x14ac:dyDescent="0.25">
      <c r="A24" s="306" t="s">
        <v>20</v>
      </c>
      <c r="B24" s="307">
        <v>0</v>
      </c>
    </row>
    <row r="25" spans="1:2" ht="15.6" customHeight="1" thickBot="1" x14ac:dyDescent="0.3">
      <c r="A25" s="308" t="s">
        <v>21</v>
      </c>
      <c r="B25" s="309">
        <v>0</v>
      </c>
    </row>
    <row r="26" spans="1:2" ht="20.100000000000001" customHeight="1" thickBot="1" x14ac:dyDescent="0.35">
      <c r="A26" s="310" t="s">
        <v>22</v>
      </c>
      <c r="B26" s="124">
        <v>268371</v>
      </c>
    </row>
  </sheetData>
  <conditionalFormatting sqref="B2">
    <cfRule type="expression" dxfId="1" priority="1" stopIfTrue="1">
      <formula>#REF!&gt;0</formula>
    </cfRule>
  </conditionalFormatting>
  <conditionalFormatting sqref="B26">
    <cfRule type="expression" dxfId="0" priority="2" stopIfTrue="1">
      <formula>#REF!&gt;0</formula>
    </cfRule>
  </conditionalFormatting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36B0F-B7DA-47F8-9E70-A2AFE0E1D365}">
  <dimension ref="A1:B74"/>
  <sheetViews>
    <sheetView zoomScale="70" zoomScaleNormal="70" workbookViewId="0">
      <selection activeCell="B54" sqref="B54"/>
    </sheetView>
  </sheetViews>
  <sheetFormatPr defaultColWidth="9.26953125" defaultRowHeight="13.2" x14ac:dyDescent="0.25"/>
  <cols>
    <col min="1" max="1" width="12.08984375" style="149" customWidth="1"/>
    <col min="2" max="2" width="186.81640625" style="146" customWidth="1"/>
    <col min="3" max="16384" width="9.26953125" style="146"/>
  </cols>
  <sheetData>
    <row r="1" spans="1:2" ht="20.100000000000001" customHeight="1" x14ac:dyDescent="0.35">
      <c r="A1" s="68" t="s">
        <v>164</v>
      </c>
      <c r="B1" s="31"/>
    </row>
    <row r="2" spans="1:2" ht="15.6" customHeight="1" x14ac:dyDescent="0.25">
      <c r="A2" s="147" t="s">
        <v>165</v>
      </c>
      <c r="B2" s="147" t="s">
        <v>166</v>
      </c>
    </row>
    <row r="3" spans="1:2" ht="15.6" customHeight="1" x14ac:dyDescent="0.25">
      <c r="A3" s="147"/>
      <c r="B3" s="147"/>
    </row>
    <row r="4" spans="1:2" ht="15.6" customHeight="1" x14ac:dyDescent="0.25">
      <c r="A4" s="147" t="s">
        <v>187</v>
      </c>
      <c r="B4" s="147"/>
    </row>
    <row r="5" spans="1:2" ht="15.6" customHeight="1" x14ac:dyDescent="0.25">
      <c r="A5" s="147">
        <v>1</v>
      </c>
      <c r="B5" s="69" t="s">
        <v>354</v>
      </c>
    </row>
    <row r="6" spans="1:2" ht="15.6" customHeight="1" x14ac:dyDescent="0.25">
      <c r="A6" s="147">
        <v>2</v>
      </c>
      <c r="B6" s="69" t="s">
        <v>247</v>
      </c>
    </row>
    <row r="7" spans="1:2" ht="15.6" customHeight="1" x14ac:dyDescent="0.25">
      <c r="A7" s="148"/>
      <c r="B7" s="69"/>
    </row>
    <row r="8" spans="1:2" ht="15.6" customHeight="1" x14ac:dyDescent="0.25">
      <c r="A8" s="147" t="s">
        <v>167</v>
      </c>
      <c r="B8" s="69"/>
    </row>
    <row r="9" spans="1:2" ht="15.6" customHeight="1" x14ac:dyDescent="0.25">
      <c r="A9" s="147">
        <v>1</v>
      </c>
      <c r="B9" s="69" t="s">
        <v>163</v>
      </c>
    </row>
    <row r="10" spans="1:2" ht="15.6" customHeight="1" x14ac:dyDescent="0.25">
      <c r="A10" s="147">
        <v>2</v>
      </c>
      <c r="B10" s="69" t="s">
        <v>173</v>
      </c>
    </row>
    <row r="11" spans="1:2" ht="15.6" customHeight="1" x14ac:dyDescent="0.25">
      <c r="A11" s="147">
        <v>3</v>
      </c>
      <c r="B11" s="69" t="s">
        <v>174</v>
      </c>
    </row>
    <row r="12" spans="1:2" ht="30.15" customHeight="1" x14ac:dyDescent="0.25">
      <c r="A12" s="147">
        <v>4</v>
      </c>
      <c r="B12" s="69" t="s">
        <v>209</v>
      </c>
    </row>
    <row r="13" spans="1:2" ht="30.15" customHeight="1" x14ac:dyDescent="0.25">
      <c r="A13" s="147">
        <v>5</v>
      </c>
      <c r="B13" s="69" t="s">
        <v>213</v>
      </c>
    </row>
    <row r="14" spans="1:2" ht="30.15" customHeight="1" x14ac:dyDescent="0.25">
      <c r="A14" s="147">
        <v>6</v>
      </c>
      <c r="B14" s="69" t="s">
        <v>355</v>
      </c>
    </row>
    <row r="15" spans="1:2" ht="15.6" customHeight="1" x14ac:dyDescent="0.25">
      <c r="A15" s="147">
        <v>7</v>
      </c>
      <c r="B15" s="69" t="s">
        <v>210</v>
      </c>
    </row>
    <row r="16" spans="1:2" ht="15.6" customHeight="1" x14ac:dyDescent="0.25">
      <c r="A16" s="148"/>
      <c r="B16" s="69"/>
    </row>
    <row r="17" spans="1:2" ht="15.6" customHeight="1" x14ac:dyDescent="0.25">
      <c r="A17" s="147" t="s">
        <v>168</v>
      </c>
      <c r="B17" s="69"/>
    </row>
    <row r="18" spans="1:2" ht="15.6" customHeight="1" x14ac:dyDescent="0.25">
      <c r="A18" s="147">
        <v>1</v>
      </c>
      <c r="B18" s="69" t="s">
        <v>356</v>
      </c>
    </row>
    <row r="19" spans="1:2" ht="15.6" customHeight="1" x14ac:dyDescent="0.25">
      <c r="A19" s="147">
        <v>2</v>
      </c>
      <c r="B19" s="69" t="s">
        <v>175</v>
      </c>
    </row>
    <row r="20" spans="1:2" ht="15.6" customHeight="1" x14ac:dyDescent="0.25">
      <c r="A20" s="148"/>
      <c r="B20" s="69"/>
    </row>
    <row r="21" spans="1:2" ht="15.6" customHeight="1" x14ac:dyDescent="0.25">
      <c r="A21" s="147" t="s">
        <v>169</v>
      </c>
      <c r="B21" s="69"/>
    </row>
    <row r="22" spans="1:2" ht="15.6" customHeight="1" x14ac:dyDescent="0.25">
      <c r="A22" s="147">
        <v>1</v>
      </c>
      <c r="B22" s="69" t="s">
        <v>357</v>
      </c>
    </row>
    <row r="23" spans="1:2" ht="15.6" customHeight="1" x14ac:dyDescent="0.25">
      <c r="A23" s="147">
        <v>2</v>
      </c>
      <c r="B23" s="69" t="s">
        <v>358</v>
      </c>
    </row>
    <row r="24" spans="1:2" ht="15.6" customHeight="1" x14ac:dyDescent="0.25">
      <c r="A24" s="147">
        <v>3</v>
      </c>
      <c r="B24" s="69" t="s">
        <v>176</v>
      </c>
    </row>
    <row r="25" spans="1:2" ht="15.6" customHeight="1" x14ac:dyDescent="0.25">
      <c r="A25" s="146"/>
      <c r="B25" s="69"/>
    </row>
    <row r="26" spans="1:2" ht="15.6" customHeight="1" x14ac:dyDescent="0.25">
      <c r="A26" s="147" t="s">
        <v>170</v>
      </c>
      <c r="B26" s="69"/>
    </row>
    <row r="27" spans="1:2" ht="15.6" customHeight="1" x14ac:dyDescent="0.25">
      <c r="A27" s="147">
        <v>1</v>
      </c>
      <c r="B27" s="69" t="s">
        <v>177</v>
      </c>
    </row>
    <row r="28" spans="1:2" ht="15.6" customHeight="1" x14ac:dyDescent="0.25">
      <c r="A28" s="147">
        <v>2</v>
      </c>
      <c r="B28" s="69" t="s">
        <v>178</v>
      </c>
    </row>
    <row r="29" spans="1:2" ht="15.6" customHeight="1" x14ac:dyDescent="0.25">
      <c r="A29" s="146"/>
      <c r="B29" s="69"/>
    </row>
    <row r="30" spans="1:2" ht="15.6" customHeight="1" x14ac:dyDescent="0.25">
      <c r="A30" s="147" t="s">
        <v>171</v>
      </c>
      <c r="B30" s="69"/>
    </row>
    <row r="31" spans="1:2" ht="15.6" customHeight="1" x14ac:dyDescent="0.25">
      <c r="A31" s="147">
        <v>1</v>
      </c>
      <c r="B31" s="69" t="s">
        <v>359</v>
      </c>
    </row>
    <row r="32" spans="1:2" ht="15.6" customHeight="1" x14ac:dyDescent="0.25">
      <c r="A32" s="147">
        <v>21</v>
      </c>
      <c r="B32" s="69" t="s">
        <v>211</v>
      </c>
    </row>
    <row r="33" spans="1:2" ht="15.6" customHeight="1" x14ac:dyDescent="0.25">
      <c r="A33" s="147">
        <v>22</v>
      </c>
      <c r="B33" s="69" t="s">
        <v>212</v>
      </c>
    </row>
    <row r="34" spans="1:2" ht="15.6" customHeight="1" x14ac:dyDescent="0.25">
      <c r="A34" s="147">
        <v>39</v>
      </c>
      <c r="B34" s="69" t="s">
        <v>214</v>
      </c>
    </row>
    <row r="35" spans="1:2" ht="15.6" customHeight="1" x14ac:dyDescent="0.25">
      <c r="A35" s="147">
        <v>44</v>
      </c>
      <c r="B35" s="69" t="s">
        <v>360</v>
      </c>
    </row>
    <row r="36" spans="1:2" ht="15.6" customHeight="1" x14ac:dyDescent="0.25">
      <c r="A36" s="147">
        <v>45</v>
      </c>
      <c r="B36" s="69" t="s">
        <v>361</v>
      </c>
    </row>
    <row r="37" spans="1:2" ht="15.6" customHeight="1" x14ac:dyDescent="0.25">
      <c r="A37" s="147">
        <v>46</v>
      </c>
      <c r="B37" s="69" t="s">
        <v>362</v>
      </c>
    </row>
    <row r="38" spans="1:2" ht="15.6" customHeight="1" x14ac:dyDescent="0.25">
      <c r="A38" s="147"/>
      <c r="B38" s="69"/>
    </row>
    <row r="39" spans="1:2" ht="15.6" customHeight="1" x14ac:dyDescent="0.25">
      <c r="A39" s="147" t="s">
        <v>172</v>
      </c>
      <c r="B39" s="69"/>
    </row>
    <row r="40" spans="1:2" ht="15.6" customHeight="1" x14ac:dyDescent="0.25">
      <c r="A40" s="147">
        <v>1</v>
      </c>
      <c r="B40" s="69" t="s">
        <v>363</v>
      </c>
    </row>
    <row r="41" spans="1:2" ht="30.15" customHeight="1" x14ac:dyDescent="0.25">
      <c r="A41" s="147">
        <v>2</v>
      </c>
      <c r="B41" s="150" t="s">
        <v>248</v>
      </c>
    </row>
    <row r="42" spans="1:2" ht="30.15" customHeight="1" x14ac:dyDescent="0.25">
      <c r="A42" s="147">
        <v>3</v>
      </c>
      <c r="B42" s="151" t="s">
        <v>179</v>
      </c>
    </row>
    <row r="43" spans="1:2" ht="15.6" customHeight="1" x14ac:dyDescent="0.25">
      <c r="A43" s="147">
        <v>4</v>
      </c>
      <c r="B43" s="151" t="s">
        <v>249</v>
      </c>
    </row>
    <row r="44" spans="1:2" ht="15.6" customHeight="1" x14ac:dyDescent="0.25">
      <c r="A44" s="147">
        <v>5</v>
      </c>
      <c r="B44" s="151" t="s">
        <v>180</v>
      </c>
    </row>
    <row r="45" spans="1:2" ht="15.6" customHeight="1" x14ac:dyDescent="0.25">
      <c r="A45" s="147">
        <v>6</v>
      </c>
      <c r="B45" s="151" t="s">
        <v>250</v>
      </c>
    </row>
    <row r="46" spans="1:2" ht="15.6" customHeight="1" x14ac:dyDescent="0.25">
      <c r="A46" s="147">
        <v>7</v>
      </c>
      <c r="B46" s="151" t="s">
        <v>364</v>
      </c>
    </row>
    <row r="47" spans="1:2" ht="15.6" customHeight="1" x14ac:dyDescent="0.25">
      <c r="A47" s="147">
        <v>8</v>
      </c>
      <c r="B47" s="151" t="s">
        <v>251</v>
      </c>
    </row>
    <row r="48" spans="1:2" ht="15.6" customHeight="1" x14ac:dyDescent="0.25">
      <c r="A48" s="196">
        <v>9</v>
      </c>
      <c r="B48" s="151" t="s">
        <v>181</v>
      </c>
    </row>
    <row r="49" spans="1:2" ht="15.6" customHeight="1" x14ac:dyDescent="0.25">
      <c r="A49" s="147">
        <v>9</v>
      </c>
      <c r="B49" s="151" t="s">
        <v>182</v>
      </c>
    </row>
    <row r="50" spans="1:2" ht="15.6" customHeight="1" x14ac:dyDescent="0.25">
      <c r="A50" s="147">
        <v>10</v>
      </c>
      <c r="B50" s="151" t="s">
        <v>183</v>
      </c>
    </row>
    <row r="51" spans="1:2" ht="15.6" customHeight="1" x14ac:dyDescent="0.25">
      <c r="A51" s="147">
        <v>11</v>
      </c>
      <c r="B51" s="151" t="s">
        <v>184</v>
      </c>
    </row>
    <row r="52" spans="1:2" ht="15.6" customHeight="1" x14ac:dyDescent="0.25">
      <c r="A52" s="147">
        <v>12</v>
      </c>
      <c r="B52" s="151" t="s">
        <v>185</v>
      </c>
    </row>
    <row r="53" spans="1:2" ht="15.6" customHeight="1" x14ac:dyDescent="0.25">
      <c r="A53" s="148"/>
    </row>
    <row r="54" spans="1:2" ht="15.6" customHeight="1" x14ac:dyDescent="0.25">
      <c r="A54" s="148"/>
    </row>
    <row r="55" spans="1:2" ht="15.6" customHeight="1" x14ac:dyDescent="0.25">
      <c r="A55" s="148"/>
    </row>
    <row r="56" spans="1:2" ht="15.6" customHeight="1" x14ac:dyDescent="0.25">
      <c r="A56" s="148"/>
    </row>
    <row r="57" spans="1:2" ht="15.6" customHeight="1" x14ac:dyDescent="0.25">
      <c r="A57" s="148"/>
    </row>
    <row r="58" spans="1:2" ht="15.6" customHeight="1" x14ac:dyDescent="0.25">
      <c r="A58" s="148"/>
    </row>
    <row r="59" spans="1:2" ht="15.6" customHeight="1" x14ac:dyDescent="0.25">
      <c r="A59" s="148"/>
    </row>
    <row r="60" spans="1:2" ht="15.6" customHeight="1" x14ac:dyDescent="0.25">
      <c r="A60" s="148"/>
    </row>
    <row r="61" spans="1:2" ht="15.6" customHeight="1" x14ac:dyDescent="0.25">
      <c r="A61" s="148"/>
    </row>
    <row r="62" spans="1:2" ht="15.6" customHeight="1" x14ac:dyDescent="0.25">
      <c r="A62" s="148"/>
    </row>
    <row r="63" spans="1:2" ht="15.6" customHeight="1" x14ac:dyDescent="0.25">
      <c r="A63" s="148"/>
    </row>
    <row r="64" spans="1:2" ht="15.6" customHeight="1" x14ac:dyDescent="0.25">
      <c r="A64" s="148"/>
    </row>
    <row r="65" spans="1:2" ht="15.6" customHeight="1" x14ac:dyDescent="0.25">
      <c r="A65" s="148"/>
    </row>
    <row r="66" spans="1:2" ht="15.6" customHeight="1" x14ac:dyDescent="0.25">
      <c r="A66" s="148"/>
    </row>
    <row r="67" spans="1:2" ht="15" x14ac:dyDescent="0.25">
      <c r="A67" s="148"/>
    </row>
    <row r="68" spans="1:2" ht="15" x14ac:dyDescent="0.25">
      <c r="A68" s="148"/>
    </row>
    <row r="69" spans="1:2" x14ac:dyDescent="0.25">
      <c r="B69" s="70"/>
    </row>
    <row r="70" spans="1:2" x14ac:dyDescent="0.25">
      <c r="B70" s="70"/>
    </row>
    <row r="71" spans="1:2" x14ac:dyDescent="0.25">
      <c r="B71" s="70"/>
    </row>
    <row r="72" spans="1:2" x14ac:dyDescent="0.25">
      <c r="B72" s="70"/>
    </row>
    <row r="73" spans="1:2" x14ac:dyDescent="0.25">
      <c r="B73" s="70"/>
    </row>
    <row r="74" spans="1:2" x14ac:dyDescent="0.25">
      <c r="B74" s="70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A56032352</value>
    </field>
    <field name="Objective-Title">
      <value order="0">LGPFS - Provisional Local Government Settlement for 2025-26 - Tables Welsh</value>
    </field>
    <field name="Objective-Description">
      <value order="0"/>
    </field>
    <field name="Objective-CreationStamp">
      <value order="0">2024-12-05T11:13:01Z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2024-12-10T12:53:04Z</value>
    </field>
    <field name="Objective-Owner">
      <value order="0">Koe, James (LGHCCRA - Local Government - LG Finance Policy &amp; Sustainability)</value>
    </field>
    <field name="Objective-Path">
      <value order="0">Objective Global Folder:#Business File Plan:WG Organisational Groups:Post April 2024 - Local Government, Housing, Climate Change &amp; Rural Affairs:Local Government, Housing, Climate Change &amp; Rural Affairs (LGHCCRA) - Local Government - Finance Policy &amp; Sustainability:1 - Save:Unitary Authority Settlement:Administration &amp; Budget Issues:2025-2026:Local Authorities - 2025-2026 - Unitary Authorities Settlement - Reports &amp; Outputs:Provisional Settlement - Documents for the web</value>
    </field>
    <field name="Objective-Parent">
      <value order="0">Provisional Settlement - Documents for the web</value>
    </field>
    <field name="Objective-State">
      <value order="0">Being Edited</value>
    </field>
    <field name="Objective-VersionId">
      <value order="0">vA101957502</value>
    </field>
    <field name="Objective-Version">
      <value order="0">5.1</value>
    </field>
    <field name="Objective-VersionNumber">
      <value order="0">7</value>
    </field>
    <field name="Objective-VersionComment">
      <value order="0"/>
    </field>
    <field name="Objective-FileNumber">
      <value order="0">qA2003913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1</vt:i4>
      </vt:variant>
    </vt:vector>
  </HeadingPairs>
  <TitlesOfParts>
    <vt:vector size="19" baseType="lpstr">
      <vt:lpstr>Cynnwys</vt:lpstr>
      <vt:lpstr>Tabl_1a</vt:lpstr>
      <vt:lpstr>Tabl_1b</vt:lpstr>
      <vt:lpstr>Tabl_1c</vt:lpstr>
      <vt:lpstr>Tabl_2a</vt:lpstr>
      <vt:lpstr>Tabl_2b </vt:lpstr>
      <vt:lpstr>Tabl_2c</vt:lpstr>
      <vt:lpstr>Tabl_3</vt:lpstr>
      <vt:lpstr>Tabl_4a</vt:lpstr>
      <vt:lpstr>Tabl_4b</vt:lpstr>
      <vt:lpstr>Tabl_4c</vt:lpstr>
      <vt:lpstr>Tabl_4d</vt:lpstr>
      <vt:lpstr>Tabl_5</vt:lpstr>
      <vt:lpstr>Tabl_6</vt:lpstr>
      <vt:lpstr>Tabl_7</vt:lpstr>
      <vt:lpstr>Tabl_8</vt:lpstr>
      <vt:lpstr>Tabl_9</vt:lpstr>
      <vt:lpstr>Nodiadau</vt:lpstr>
      <vt:lpstr>'Tabl_2b '!Chwiliwch_a_yw’r_grant_ar_gael_yn_ardal_</vt:lpstr>
    </vt:vector>
  </TitlesOfParts>
  <Company>Welsh Assembly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edwardss5</dc:creator>
  <cp:lastModifiedBy>Koe, James (LGHCCRA - Local Government - LG Finance Po</cp:lastModifiedBy>
  <cp:lastPrinted>2016-10-14T12:35:10Z</cp:lastPrinted>
  <dcterms:created xsi:type="dcterms:W3CDTF">2010-10-15T11:12:03Z</dcterms:created>
  <dcterms:modified xsi:type="dcterms:W3CDTF">2024-12-17T13:25:16Z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A56032352</vt:lpwstr>
  </property>
  <property fmtid="{D5CDD505-2E9C-101B-9397-08002B2CF9AE}" pid="4" name="Objective-Title">
    <vt:lpwstr>LGPFS - Provisional Local Government Settlement for 2025-26 - Tables Welsh</vt:lpwstr>
  </property>
  <property fmtid="{D5CDD505-2E9C-101B-9397-08002B2CF9AE}" pid="5" name="Objective-Description">
    <vt:lpwstr/>
  </property>
  <property fmtid="{D5CDD505-2E9C-101B-9397-08002B2CF9AE}" pid="6" name="Objective-CreationStamp">
    <vt:filetime>2024-12-05T11:13:01Z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2024-12-10T13:17:47Z</vt:filetime>
  </property>
  <property fmtid="{D5CDD505-2E9C-101B-9397-08002B2CF9AE}" pid="10" name="Objective-ModificationStamp">
    <vt:filetime>2024-12-10T13:17:47Z</vt:filetime>
  </property>
  <property fmtid="{D5CDD505-2E9C-101B-9397-08002B2CF9AE}" pid="11" name="Objective-Owner">
    <vt:lpwstr>Koe, James (LGHCCRA - Local Government - LG Finance Policy &amp; Sustainability)</vt:lpwstr>
  </property>
  <property fmtid="{D5CDD505-2E9C-101B-9397-08002B2CF9AE}" pid="12" name="Objective-Path">
    <vt:lpwstr>Objective Global Folder:#Business File Plan:WG Organisational Groups:Post April 2024 - Local Government, Housing, Climate Change &amp; Rural Affairs:Local Government, Housing, Climate Change &amp; Rural Affairs (LGHCCRA) - Local Government - Finance Policy &amp; Sustainability:1 - Save:Unitary Authority Settlement:Administration &amp; Budget Issues:2025-2026:Local Authorities - 2025-2026 - Unitary Authorities Settlement - Reports &amp; Outputs:Provisional Settlement - Documents for the web:</vt:lpwstr>
  </property>
  <property fmtid="{D5CDD505-2E9C-101B-9397-08002B2CF9AE}" pid="13" name="Objective-Parent">
    <vt:lpwstr>Provisional Settlement - Documents for the web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vA101957502</vt:lpwstr>
  </property>
  <property fmtid="{D5CDD505-2E9C-101B-9397-08002B2CF9AE}" pid="16" name="Objective-Version">
    <vt:lpwstr>6.0</vt:lpwstr>
  </property>
  <property fmtid="{D5CDD505-2E9C-101B-9397-08002B2CF9AE}" pid="17" name="Objective-VersionNumber">
    <vt:r8>7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