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embeddings/oleObject1.bin" ContentType="application/vnd.openxmlformats-officedocument.oleObject"/>
  <Override PartName="/xl/comments4.xml" ContentType="application/vnd.openxmlformats-officedocument.spreadsheetml.comments+xml"/>
  <Override PartName="/xl/drawings/drawing4.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autoCompressPictures="0"/>
  <mc:AlternateContent xmlns:mc="http://schemas.openxmlformats.org/markup-compatibility/2006">
    <mc:Choice Requires="x15">
      <x15ac:absPath xmlns:x15ac="http://schemas.microsoft.com/office/spreadsheetml/2010/11/ac" url="D:\Users\BurkeB\Objective\Objects\"/>
    </mc:Choice>
  </mc:AlternateContent>
  <xr:revisionPtr revIDLastSave="0" documentId="13_ncr:1_{B06C74E2-7726-49EB-A28C-38E99285976D}" xr6:coauthVersionLast="47" xr6:coauthVersionMax="47" xr10:uidLastSave="{00000000-0000-0000-0000-000000000000}"/>
  <bookViews>
    <workbookView xWindow="-110" yWindow="-110" windowWidth="19420" windowHeight="10420" xr2:uid="{00000000-000D-0000-FFFF-FFFF00000000}"/>
  </bookViews>
  <sheets>
    <sheet name="CLAWR" sheetId="18" r:id="rId1"/>
    <sheet name="CYSYLLTIADAU Â'R NODAU" sheetId="19" r:id="rId2"/>
    <sheet name="CEFNDIR" sheetId="11" r:id="rId3"/>
    <sheet name="GWYBODAETH AM Y CONTRACT" sheetId="15" r:id="rId4"/>
    <sheet name="1. CYFFREDINOL" sheetId="1" r:id="rId5"/>
    <sheet name="2. CADWYN GYFLENWI" sheetId="4" r:id="rId6"/>
    <sheet name="3. CYFLOGAETH" sheetId="6" r:id="rId7"/>
    <sheet name="4. YR AMGYLCHEDD AC ADNODDAU" sheetId="7" r:id="rId8"/>
    <sheet name="5. CYMUNEDOL AC ADDYSGOL" sheetId="20" r:id="rId9"/>
    <sheet name="6. DIWYLLIANT" sheetId="21" r:id="rId10"/>
    <sheet name="7. HYFFORDDIANT" sheetId="9" r:id="rId11"/>
    <sheet name="FFURFLEN GYMERADWYO" sheetId="16" r:id="rId12"/>
    <sheet name="CANLYNIADAU" sheetId="10" r:id="rId13"/>
    <sheet name="Canlyniadau'r Nodau" sheetId="22" r:id="rId14"/>
    <sheet name="SYLWADAU" sheetId="14" r:id="rId15"/>
    <sheet name="NEWIDYNNAU" sheetId="13" r:id="rId16"/>
  </sheets>
  <definedNames>
    <definedName name="_xlnm._FilterDatabase" localSheetId="5" hidden="1">'2. CADWYN GYFLENWI'!$B$1:$K$11</definedName>
    <definedName name="_xlnm._FilterDatabase" localSheetId="3" hidden="1">'GWYBODAETH AM Y CONTRACT'!$F$21:$O$22</definedName>
    <definedName name="_xlnm.Print_Area" localSheetId="2">CEFNDIR!$B$3:$B$22</definedName>
    <definedName name="_xlnm.Print_Area" localSheetId="3">'GWYBODAETH AM Y CONTRACT'!$A$1:$D$31</definedName>
    <definedName name="_xlnm.Print_Area" localSheetId="14">SYLWADAU!$B$1:$B$3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3" i="4" l="1"/>
  <c r="O4" i="1" l="1"/>
  <c r="I33" i="10"/>
  <c r="I32" i="10"/>
  <c r="I31" i="10"/>
  <c r="I30" i="10"/>
  <c r="I29" i="10"/>
  <c r="A63" i="10" l="1"/>
  <c r="I35" i="10" l="1"/>
  <c r="I34" i="10"/>
  <c r="I11" i="10" l="1"/>
  <c r="I60" i="10" l="1"/>
  <c r="H41" i="22" s="1"/>
  <c r="I59" i="10"/>
  <c r="H40" i="22" s="1"/>
  <c r="I58" i="10"/>
  <c r="H39" i="22" s="1"/>
  <c r="I57" i="10"/>
  <c r="H38" i="22" s="1"/>
  <c r="I56" i="10"/>
  <c r="H37" i="22" s="1"/>
  <c r="I55" i="10"/>
  <c r="H36" i="22" s="1"/>
  <c r="I54" i="10"/>
  <c r="H35" i="22" s="1"/>
  <c r="I53" i="10"/>
  <c r="H34" i="22" s="1"/>
  <c r="I52" i="10"/>
  <c r="H33" i="22" s="1"/>
  <c r="I13" i="10" l="1"/>
  <c r="H78" i="22" l="1"/>
  <c r="I12" i="22"/>
  <c r="I27" i="10" l="1"/>
  <c r="H22" i="22" s="1"/>
  <c r="H63" i="22"/>
  <c r="I26" i="10"/>
  <c r="H21" i="22" s="1"/>
  <c r="I18" i="10"/>
  <c r="H59" i="22" s="1"/>
  <c r="I17" i="10"/>
  <c r="H83" i="22" s="1"/>
  <c r="I16" i="10"/>
  <c r="H79" i="22" s="1"/>
  <c r="I15" i="10"/>
  <c r="H58" i="22" s="1"/>
  <c r="I14" i="10"/>
  <c r="H82" i="22" s="1"/>
  <c r="I9" i="22" l="1"/>
  <c r="H5" i="22"/>
  <c r="I62" i="10" l="1"/>
  <c r="H43" i="22" s="1"/>
  <c r="I61" i="10"/>
  <c r="H42" i="22" s="1"/>
  <c r="H24" i="22"/>
  <c r="H23" i="22"/>
  <c r="H12" i="22" l="1"/>
  <c r="I12" i="10"/>
  <c r="H13" i="22" s="1"/>
  <c r="I6" i="7" l="1"/>
  <c r="I6" i="21" l="1"/>
  <c r="H64" i="22" l="1"/>
  <c r="I6" i="10" l="1"/>
  <c r="I7" i="1"/>
  <c r="I46" i="10" l="1"/>
  <c r="H74" i="22" s="1"/>
  <c r="I45" i="10"/>
  <c r="H73" i="22" s="1"/>
  <c r="I44" i="10"/>
  <c r="H72" i="22" s="1"/>
  <c r="I42" i="10"/>
  <c r="H27" i="22" s="1"/>
  <c r="I40" i="10"/>
  <c r="H70" i="22" s="1"/>
  <c r="I39" i="10"/>
  <c r="H69" i="22" s="1"/>
  <c r="I38" i="10"/>
  <c r="H68" i="22" s="1"/>
  <c r="I37" i="10"/>
  <c r="H26" i="22" s="1"/>
  <c r="I36" i="10"/>
  <c r="H25" i="22" s="1"/>
  <c r="I23" i="10" l="1"/>
  <c r="H18" i="22" s="1"/>
  <c r="H67" i="22" l="1"/>
  <c r="H66" i="22"/>
  <c r="I47" i="10" l="1"/>
  <c r="H75" i="22" s="1"/>
  <c r="I51" i="10"/>
  <c r="H32" i="22" s="1"/>
  <c r="I50" i="10"/>
  <c r="H31" i="22" s="1"/>
  <c r="I49" i="10"/>
  <c r="H30" i="22" s="1"/>
  <c r="I41" i="10" l="1"/>
  <c r="H71" i="22" s="1"/>
  <c r="I48" i="10"/>
  <c r="H29" i="22" s="1"/>
  <c r="I25" i="10"/>
  <c r="H20" i="22" s="1"/>
  <c r="I43" i="10"/>
  <c r="H28" i="22" s="1"/>
  <c r="H65" i="22"/>
  <c r="I28" i="10"/>
  <c r="H62" i="22" s="1"/>
  <c r="I9" i="4"/>
  <c r="I24" i="10" s="1"/>
  <c r="H19" i="22" s="1"/>
  <c r="AQ12" i="6"/>
  <c r="AQ13" i="6"/>
  <c r="AQ14" i="6"/>
  <c r="AQ15" i="6"/>
  <c r="AQ16" i="6"/>
  <c r="AQ17" i="6"/>
  <c r="AQ18" i="6"/>
  <c r="AQ19" i="6"/>
  <c r="AQ20" i="6"/>
  <c r="AQ21" i="6"/>
  <c r="AQ22" i="6"/>
  <c r="AQ23" i="6"/>
  <c r="AQ24" i="6"/>
  <c r="AQ25" i="6"/>
  <c r="AQ26" i="6"/>
  <c r="AQ27" i="6"/>
  <c r="AQ28" i="6"/>
  <c r="AQ29" i="6"/>
  <c r="AQ30" i="6"/>
  <c r="AQ31" i="6"/>
  <c r="AQ32" i="6"/>
  <c r="AQ33" i="6"/>
  <c r="AQ34" i="6"/>
  <c r="AQ35" i="6"/>
  <c r="AQ36" i="6"/>
  <c r="AQ37" i="6"/>
  <c r="AQ38" i="6"/>
  <c r="AQ39" i="6"/>
  <c r="AQ40" i="6"/>
  <c r="AQ41" i="6"/>
  <c r="AQ42" i="6"/>
  <c r="AQ43" i="6"/>
  <c r="AQ44" i="6"/>
  <c r="AQ45" i="6"/>
  <c r="AQ46" i="6"/>
  <c r="AQ47" i="6"/>
  <c r="AQ48" i="6"/>
  <c r="AQ49" i="6"/>
  <c r="AQ50" i="6"/>
  <c r="AQ51" i="6"/>
  <c r="AQ52" i="6"/>
  <c r="AQ53" i="6"/>
  <c r="AQ54" i="6"/>
  <c r="AQ55" i="6"/>
  <c r="AQ56" i="6"/>
  <c r="AQ57" i="6"/>
  <c r="AQ58" i="6"/>
  <c r="AQ59" i="6"/>
  <c r="I3" i="6"/>
  <c r="I5" i="6" s="1"/>
  <c r="I10" i="10" s="1"/>
  <c r="H11" i="22" s="1"/>
  <c r="I5" i="4"/>
  <c r="I8" i="10" s="1"/>
  <c r="H9" i="22" s="1"/>
  <c r="I7" i="4"/>
  <c r="I22" i="10" s="1"/>
  <c r="H17" i="22" s="1"/>
  <c r="I3" i="10"/>
  <c r="I7" i="10"/>
  <c r="I9" i="10"/>
  <c r="H10" i="22" s="1"/>
  <c r="I21" i="10"/>
  <c r="H16" i="22" s="1"/>
  <c r="I19" i="10" l="1"/>
  <c r="H4" i="22" s="1"/>
  <c r="H8" i="22"/>
  <c r="I4" i="10"/>
  <c r="H6" i="22" s="1"/>
  <c r="H7" i="22"/>
  <c r="AR12" i="6"/>
  <c r="AQ11"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Burke, Brendan (SPF&amp;P - Value Wales)</author>
  </authors>
  <commentList>
    <comment ref="I10" authorId="0" shapeId="0" xr:uid="{00000000-0006-0000-0600-000001000000}">
      <text>
        <r>
          <rPr>
            <sz val="9"/>
            <color indexed="81"/>
            <rFont val="Tahoma"/>
            <family val="2"/>
          </rPr>
          <t xml:space="preserve">Diffiniad o weithiwr dan anfantais
Rheoliad y Comisiwn (UE) Rhif 651/2014, 17 Mehefin 2014
(a) heb fod mewn cyflogaeth reolaidd am dâl am y 6 mis blaenorol; neu
(b) rhwng 15 a 24 oed; neu
(c) heb ennill cymhwyster addysgol uwchradd uwch neu alwedigaethol  (Dosbarthiad Safonol Rhyngwladol o Addysg 3) neu o fewn dwy flynedd ar ôl cwblhau addysg amser llawn a heb gael ei gyflogaeth reolaidd gyntaf am dâl o’r blaen; neu
(b) dros 50 oed; neu
(d) yn byw fel oedolyn sengl gydag un neu fwy o bobl yn ddibynnol arnyn nhw; neu
(f) yn gweithio mewn sector neu broffesiwn mewn Aelod-wladwriaeth lle mae'r anghydbwysedd rhwng y rhywiau o leiaf 25% yn uwch na'r anghydbwysedd cyfartalog rhwng y rhywiau ar draws yr holl sectorau economaidd yn yr Aelod-wladwriaeth honno, ac yn perthyn i'r grŵp rhyw hwnnw sydd heb gynrychiolaeth ddigonol; neu
(g) yn aelod o leiafrif ethnig o fewn Aelod-wladwriaeth ac y mae angen datblygu ei broffil ieithyddol, hyfforddiant galwedigaethol neu brofiad gwaith er mwyn gwella'r rhagolygon o gael mynediad i gyflogaeth sefydlog.
</t>
        </r>
      </text>
    </comment>
    <comment ref="J10" authorId="0" shapeId="0" xr:uid="{00000000-0006-0000-0600-000002000000}">
      <text>
        <r>
          <rPr>
            <sz val="9"/>
            <color indexed="81"/>
            <rFont val="Tahoma"/>
            <family val="2"/>
          </rPr>
          <t xml:space="preserve">Diffiniad o weithiwr dan anfantais ddifrifol
Erthygl 2.19 o Reoliad (EC) 800/2008
19. ystyr 'gweithiwr dan anfantais ddifrifol' yw unrhyw berson sydd wedi bod yn ddi-waith am 24 mis neu ragor;
</t>
        </r>
      </text>
    </comment>
    <comment ref="K10" authorId="0" shapeId="0" xr:uid="{00000000-0006-0000-0600-000003000000}">
      <text>
        <r>
          <rPr>
            <sz val="9"/>
            <color indexed="81"/>
            <rFont val="Tahoma"/>
            <family val="2"/>
          </rPr>
          <t xml:space="preserve">Diffiniad o weithiwr ANABL
Rheoliad y Comisiwn (UE) Rhif 651/2014, 17 Mehefin 2014
‘Gweithiwr anabl'* yw unrhyw berson sydd: 
a) yn cael ei gydnabod fel gweithiwr ag anableddau o dan gyfraith genedlaethol; neu
b) â nam(au) corfforol, meddyliol, deallusol neu synhwyraidd hirdymor a allai, wrth ryngweithio â rhwystrau amrywiol, lesteirio eu cyfranogiad llawn ac effeithiol mewn amgylchedd gwaith ar sail gyfartal â gweithwyr eraill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Burke, Brendan (ESNR-Value Wales)</author>
  </authors>
  <commentList>
    <comment ref="B2" authorId="0" shapeId="0" xr:uid="{00000000-0006-0000-0700-000001000000}">
      <text>
        <r>
          <rPr>
            <b/>
            <sz val="9"/>
            <color indexed="81"/>
            <rFont val="Tahoma"/>
            <family val="2"/>
          </rPr>
          <t>Burke, Brendan (ESNR-Value Wales):</t>
        </r>
        <r>
          <rPr>
            <sz val="9"/>
            <color indexed="81"/>
            <rFont val="Tahoma"/>
            <family val="2"/>
          </rPr>
          <t xml:space="preserve">
Is this the correct title for this page? 
Reference to 'Resources' is actually hinting at 'resource efficiency' but currently only covers waste diverted from landfill which is only part of the issue. Are we missing an opportunity to capture measures taken to support the development of a circular economy? If so how to build this in? Can we ask about volume / weight / percentage of recycled materials used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Burke, Brendan (ESNR-Value Wales)</author>
  </authors>
  <commentList>
    <comment ref="B2" authorId="0" shapeId="0" xr:uid="{00000000-0006-0000-0800-000001000000}">
      <text>
        <r>
          <rPr>
            <b/>
            <sz val="9"/>
            <color indexed="81"/>
            <rFont val="Tahoma"/>
            <family val="2"/>
          </rPr>
          <t>Burke, Brendan (ESNR-Value Wales):</t>
        </r>
        <r>
          <rPr>
            <sz val="9"/>
            <color indexed="81"/>
            <rFont val="Tahoma"/>
            <family val="2"/>
          </rPr>
          <t xml:space="preserve">
Wellbeing Goal 5. A Wales of cohesive communities  </t>
        </r>
        <r>
          <rPr>
            <i/>
            <sz val="9"/>
            <color indexed="81"/>
            <rFont val="Tahoma"/>
            <family val="2"/>
          </rPr>
          <t>attractive, viable, safe and well-connected communities</t>
        </r>
        <r>
          <rPr>
            <sz val="9"/>
            <color indexed="81"/>
            <rFont val="Tahoma"/>
            <family val="2"/>
          </rPr>
          <t xml:space="preserve">.
</t>
        </r>
        <r>
          <rPr>
            <i/>
            <sz val="9"/>
            <color indexed="81"/>
            <rFont val="Tahoma"/>
            <family val="2"/>
          </rPr>
          <t xml:space="preserve">
 As such this Community and Educational Initiatives sheet should be used to detail outcomes that work towards developing and maintaining attractive, viable, safe and well-connected communities.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Burke, Brendan (ESNR-Value Wales)</author>
  </authors>
  <commentList>
    <comment ref="B2" authorId="0" shapeId="0" xr:uid="{00000000-0006-0000-0900-000001000000}">
      <text>
        <r>
          <rPr>
            <b/>
            <sz val="9"/>
            <color indexed="81"/>
            <rFont val="Tahoma"/>
            <family val="2"/>
          </rPr>
          <t>Burke, Brendan (ESNR-Value Wales):</t>
        </r>
        <r>
          <rPr>
            <sz val="9"/>
            <color indexed="81"/>
            <rFont val="Tahoma"/>
            <family val="2"/>
          </rPr>
          <t xml:space="preserve">
Advice from WG colleagues in CADW
The goal for the Future Generations Act for culture is:
</t>
        </r>
        <r>
          <rPr>
            <b/>
            <sz val="9"/>
            <color indexed="81"/>
            <rFont val="Tahoma"/>
            <family val="2"/>
          </rPr>
          <t>6. A Wales of vibrant culture and thriving Welsh language</t>
        </r>
        <r>
          <rPr>
            <sz val="9"/>
            <color indexed="81"/>
            <rFont val="Tahoma"/>
            <family val="2"/>
          </rPr>
          <t xml:space="preserve">
</t>
        </r>
        <r>
          <rPr>
            <i/>
            <sz val="9"/>
            <color indexed="81"/>
            <rFont val="Tahoma"/>
            <family val="2"/>
          </rPr>
          <t xml:space="preserve">A society that </t>
        </r>
        <r>
          <rPr>
            <i/>
            <u/>
            <sz val="9"/>
            <color indexed="81"/>
            <rFont val="Tahoma"/>
            <family val="2"/>
          </rPr>
          <t>promotes</t>
        </r>
        <r>
          <rPr>
            <i/>
            <sz val="9"/>
            <color indexed="81"/>
            <rFont val="Tahoma"/>
            <family val="2"/>
          </rPr>
          <t xml:space="preserve"> and </t>
        </r>
        <r>
          <rPr>
            <i/>
            <u/>
            <sz val="9"/>
            <color indexed="81"/>
            <rFont val="Tahoma"/>
            <family val="2"/>
          </rPr>
          <t>protects</t>
        </r>
        <r>
          <rPr>
            <i/>
            <sz val="9"/>
            <color indexed="81"/>
            <rFont val="Tahoma"/>
            <family val="2"/>
          </rPr>
          <t xml:space="preserve"> culture, heritage and the Welsh language, and which encourages people to participate in the arts, and sports and recreation.</t>
        </r>
        <r>
          <rPr>
            <sz val="9"/>
            <color indexed="81"/>
            <rFont val="Tahoma"/>
            <family val="2"/>
          </rPr>
          <t xml:space="preserve">
Key words 'principles' 
</t>
        </r>
        <r>
          <rPr>
            <b/>
            <sz val="9"/>
            <color indexed="81"/>
            <rFont val="Tahoma"/>
            <family val="2"/>
          </rPr>
          <t>Promote</t>
        </r>
        <r>
          <rPr>
            <sz val="9"/>
            <color indexed="81"/>
            <rFont val="Tahoma"/>
            <family val="2"/>
          </rPr>
          <t xml:space="preserve"> culture, heritage and Welsh language
</t>
        </r>
        <r>
          <rPr>
            <b/>
            <sz val="9"/>
            <color indexed="81"/>
            <rFont val="Tahoma"/>
            <family val="2"/>
          </rPr>
          <t xml:space="preserve">Protect </t>
        </r>
        <r>
          <rPr>
            <sz val="9"/>
            <color indexed="81"/>
            <rFont val="Tahoma"/>
            <family val="2"/>
          </rPr>
          <t xml:space="preserve">culture, heritage and Welsh language
</t>
        </r>
        <r>
          <rPr>
            <b/>
            <sz val="9"/>
            <color indexed="81"/>
            <rFont val="Tahoma"/>
            <family val="2"/>
          </rPr>
          <t>Participation</t>
        </r>
        <r>
          <rPr>
            <sz val="9"/>
            <color indexed="81"/>
            <rFont val="Tahoma"/>
            <family val="2"/>
          </rPr>
          <t xml:space="preserve"> in the arts, sports and recreation
Culture, heritage, arts, sport and recreation include:
• Museums, archives and libraries – national and local 
• Arts – participation in and attendance at  theatre, performance, dance, music, galleries
• Sport –  participation in elite sport but also outdoor leisure and recreation  – walking, hiking, cycling
• Sport – attendance at local and national sporting events
• Heritage  -  publicly accessible attractions such as Cadw sites and National Trust sites, historic  railways, canals etc
• Heritage - Protected heritage assets including landscapes, buildings, monuments, parks, gardens etc
• Locally important heritage assets, historic collections and archival material
</t>
        </r>
      </text>
    </comment>
    <comment ref="A13" authorId="0" shapeId="0" xr:uid="{00000000-0006-0000-0900-000002000000}">
      <text>
        <r>
          <rPr>
            <b/>
            <sz val="9"/>
            <color indexed="81"/>
            <rFont val="Tahoma"/>
            <family val="2"/>
          </rPr>
          <t>Burke, Brendan (ESNR-Value Wales):</t>
        </r>
        <r>
          <rPr>
            <sz val="9"/>
            <color indexed="81"/>
            <rFont val="Tahoma"/>
            <family val="2"/>
          </rPr>
          <t xml:space="preserve">
A society in which people’s physical and mental well-being is
maximised and in which choices and behaviours that benefit future health are understood.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Burke, Brendan  Value Wales Policy)</author>
  </authors>
  <commentList>
    <comment ref="A5" authorId="0" shapeId="0" xr:uid="{00000000-0006-0000-0D00-000001000000}">
      <text>
        <r>
          <rPr>
            <b/>
            <sz val="9"/>
            <color indexed="81"/>
            <rFont val="Tahoma"/>
            <family val="2"/>
          </rPr>
          <t>Burke, Brendan  Value Wales Policy):</t>
        </r>
        <r>
          <rPr>
            <sz val="9"/>
            <color indexed="81"/>
            <rFont val="Tahoma"/>
            <family val="2"/>
          </rPr>
          <t xml:space="preserve">
This is noted as General 1.2 as this isn't a line on the results page but is important to know, therefore the refer. 
Whether the contractor is considered to be based in Wales appears on the GENERAL sheet at 1.2. 
</t>
        </r>
      </text>
    </comment>
  </commentList>
</comments>
</file>

<file path=xl/sharedStrings.xml><?xml version="1.0" encoding="utf-8"?>
<sst xmlns="http://schemas.openxmlformats.org/spreadsheetml/2006/main" count="801" uniqueCount="626">
  <si>
    <t>Year 1 of a 2 year contract / framework</t>
  </si>
  <si>
    <t>Year 2 of a 2 year contract / framework</t>
  </si>
  <si>
    <t>Year 1 of a 3 year contract / framework</t>
  </si>
  <si>
    <t>Year 2 of a 3 year contract / framework</t>
  </si>
  <si>
    <t>Year 3 of a 3 year contract / framework</t>
  </si>
  <si>
    <t>Year 2 of a 4 year contract / framework</t>
  </si>
  <si>
    <t>Year 3 of a 4 year contract / framework</t>
  </si>
  <si>
    <t>Year 4 of a 4 year contract / framework</t>
  </si>
  <si>
    <t>Year 1 of a 1 year contract / framework</t>
  </si>
  <si>
    <t>Year 1 of a 4 year contract / framework</t>
  </si>
  <si>
    <t>NONE</t>
  </si>
  <si>
    <t>NO</t>
  </si>
  <si>
    <t>DON'T KNOW</t>
  </si>
  <si>
    <t xml:space="preserve"> </t>
  </si>
  <si>
    <t>LOCAL GOVERNMENT (General)</t>
  </si>
  <si>
    <t>LOCAL GOVERNMENT (Housing)</t>
  </si>
  <si>
    <t>WELSH GOVERNMENT</t>
  </si>
  <si>
    <t>WELSH GOVERNMENT SPONSORED BODY</t>
  </si>
  <si>
    <t>HIGHER EDUCATION</t>
  </si>
  <si>
    <t>FURTHER EDUCATION</t>
  </si>
  <si>
    <t>NHS</t>
  </si>
  <si>
    <t>HOUSING (Housing Association / Registered Social Landlord)</t>
  </si>
  <si>
    <t>3. A healthier Wales</t>
  </si>
  <si>
    <t>7.10</t>
  </si>
  <si>
    <t>7.11</t>
  </si>
  <si>
    <t>7.12</t>
  </si>
  <si>
    <t>6.10</t>
  </si>
  <si>
    <t>R2</t>
  </si>
  <si>
    <t>R0</t>
  </si>
  <si>
    <t>R1</t>
  </si>
  <si>
    <t>R3</t>
  </si>
  <si>
    <t>R4</t>
  </si>
  <si>
    <t>R5</t>
  </si>
  <si>
    <t>R6</t>
  </si>
  <si>
    <t>R7</t>
  </si>
  <si>
    <t>R8</t>
  </si>
  <si>
    <t>R9</t>
  </si>
  <si>
    <t>R10</t>
  </si>
  <si>
    <t>R11</t>
  </si>
  <si>
    <t>R12</t>
  </si>
  <si>
    <t>R13</t>
  </si>
  <si>
    <t>R14</t>
  </si>
  <si>
    <t>R15</t>
  </si>
  <si>
    <t>R16</t>
  </si>
  <si>
    <t>R17</t>
  </si>
  <si>
    <t>R21</t>
  </si>
  <si>
    <t>R22</t>
  </si>
  <si>
    <t>R23</t>
  </si>
  <si>
    <t>R25</t>
  </si>
  <si>
    <t>R26</t>
  </si>
  <si>
    <t>R27</t>
  </si>
  <si>
    <t>R28</t>
  </si>
  <si>
    <t>R31</t>
  </si>
  <si>
    <t>R32</t>
  </si>
  <si>
    <t>R33</t>
  </si>
  <si>
    <t>R34</t>
  </si>
  <si>
    <t>R35</t>
  </si>
  <si>
    <t>R36</t>
  </si>
  <si>
    <t>R37</t>
  </si>
  <si>
    <t>R38</t>
  </si>
  <si>
    <t>R39</t>
  </si>
  <si>
    <t>R40</t>
  </si>
  <si>
    <t>R41</t>
  </si>
  <si>
    <t>R42</t>
  </si>
  <si>
    <t>R43</t>
  </si>
  <si>
    <t>R44</t>
  </si>
  <si>
    <t>R45</t>
  </si>
  <si>
    <t>R46</t>
  </si>
  <si>
    <t>R47</t>
  </si>
  <si>
    <t>R48</t>
  </si>
  <si>
    <t>R49</t>
  </si>
  <si>
    <t>R50</t>
  </si>
  <si>
    <t>R51</t>
  </si>
  <si>
    <t>R24</t>
  </si>
  <si>
    <t>21st CENTURY SCHOOLS PROG. (Match funding)</t>
  </si>
  <si>
    <t>All Wales</t>
  </si>
  <si>
    <t>Region: North West (Anglesey; Conwy; Gwynedd)</t>
  </si>
  <si>
    <t>Region: South East (Blaenau Gwent; Bridgend;Caerphilly;Cardiff; Merthyr Tydfil;Monmouthshire;Newport;Rhondda Cynon Taf;Torfaen;Vale of Glamorgan)</t>
  </si>
  <si>
    <t>Region: Central (Powys)</t>
  </si>
  <si>
    <t>Blaenau Gwent</t>
  </si>
  <si>
    <t>Bridgend</t>
  </si>
  <si>
    <t>Caerphilly</t>
  </si>
  <si>
    <t>Cardiff</t>
  </si>
  <si>
    <t>Carmarthenshire</t>
  </si>
  <si>
    <t>Ceredigion</t>
  </si>
  <si>
    <t>Conwy</t>
  </si>
  <si>
    <t>Denbighshire</t>
  </si>
  <si>
    <t>Flintshire</t>
  </si>
  <si>
    <t>Gwynedd</t>
  </si>
  <si>
    <t>Isle of Anglesey</t>
  </si>
  <si>
    <t>Monmouthshire</t>
  </si>
  <si>
    <t>Merthyr Tydfil</t>
  </si>
  <si>
    <t>Neath Port Talbot</t>
  </si>
  <si>
    <t>Newport</t>
  </si>
  <si>
    <t>Pembrokeshire</t>
  </si>
  <si>
    <t>Powys</t>
  </si>
  <si>
    <t>Rhondda Cynon Taf</t>
  </si>
  <si>
    <t>Swansea</t>
  </si>
  <si>
    <t>Torfaen</t>
  </si>
  <si>
    <t>Vale of Glamorgan</t>
  </si>
  <si>
    <t>Wrexham</t>
  </si>
  <si>
    <t>R52</t>
  </si>
  <si>
    <t>R53</t>
  </si>
  <si>
    <t>3.6</t>
  </si>
  <si>
    <t>OTHER WELSH GOVERNMENT DEPT. (Whether partly or wholly funded)</t>
  </si>
  <si>
    <t xml:space="preserve">WELSH HOUSING QUALITY STANDARD 
(Whether partly or wholly WHQS funding) </t>
  </si>
  <si>
    <t>LESS THAN 1 YEAR</t>
  </si>
  <si>
    <t>1 TO 2 YEARS</t>
  </si>
  <si>
    <t>OVER 3 YEARS</t>
  </si>
  <si>
    <t>R20</t>
  </si>
  <si>
    <t>R18</t>
  </si>
  <si>
    <t>R19</t>
  </si>
  <si>
    <t>R29</t>
  </si>
  <si>
    <t>R30</t>
  </si>
  <si>
    <t xml:space="preserve">Is this too subjective? Do we need an objective measure, NVQ level ? for example? The proficiency levels in the Commentary box are based on the advice in the embedded Word doc Welsh Language Skill Levels from Fiona Marston (Fiona.Marston@gov.wales) 
</t>
  </si>
  <si>
    <t xml:space="preserve">What is the minimum number of staff required or recommended, to service this contract who are able to speak Welsh to level 4 - 'Can converse in most work related conversations'? </t>
  </si>
  <si>
    <t>SELF FUNDED (Clients own funds)</t>
  </si>
  <si>
    <t>Region: North East (Denbighshire; Flintshire; Wrexham)</t>
  </si>
  <si>
    <t>Cysylltiadau rhwng Buddion Cymunedol a Nodau Llesiant Cenedlaethau'r Dyfodol</t>
  </si>
  <si>
    <t>Cymdeithas arloesol, gynhyrchiol, carbon isel sy’n cydnabod y terfynau sydd ar yr amgylchedd byd-eang ac sydd, o ganlyniad, yn defnyddio adnoddau mewn modd effeithlon a chymesur (gan gynnwys gweithredu ar newid yn yr hinsawdd); ac sy’n datblygu poblogaeth fedrus ac addysgedig mewn economi sy’n cynhyrchu cyfoeth ac yn cynnig cyfleoedd cyflogaeth, gan ganiatáu i bobl fanteisio ar y cyfoeth a gynhyrchir drwy gael gafael ar waith addas.</t>
  </si>
  <si>
    <t>2. Cymru gydnerth</t>
  </si>
  <si>
    <t>1. Cymru lewyrchus</t>
  </si>
  <si>
    <t>3. Cymru iachach</t>
  </si>
  <si>
    <t>Cymdeithas lle mae llesiant corfforol a meddyliol pobl cystal â phosibl a lle deellir dewisiadau ac ymddygiadau sydd o fudd i iechyd yn y dyfodol.</t>
  </si>
  <si>
    <t>4. Cymru sy'n fwy cyfartal</t>
  </si>
  <si>
    <t>Cymdeithas sy’n galluogi pobl i gyflawni eu potensial ni waeth beth fo’u cefndir neu eu hamgylchiadau (gan gynnwys eu cefndir a'u hamgylchiadau economaidd-gymdeithasol).</t>
  </si>
  <si>
    <t>5. Cymru o gymunedau cydlynus</t>
  </si>
  <si>
    <t>Cymunedau atyniadol, hyfyw a diogel sydd â chysylltiadau da.</t>
  </si>
  <si>
    <t>6. Cymru â diwylliant bywiog lle mae'r Gymraeg yn ffynnu</t>
  </si>
  <si>
    <t>Cymdeithas sy’n hyrwyddo ac yn gwarchod diwylliant, treftadaeth a’r Gymraeg ac sy’n annog pobl i gyfranogi yn y celfyddydau, a chwaraeon a gweithgareddau hamdden.</t>
  </si>
  <si>
    <t>7. Cymru sy'n gyfrifol ar lefel fyd-eang</t>
  </si>
  <si>
    <t>Cenedl sydd, wrth iddi wneud unrhyw beth i wella llesiant economaidd, cymdeithasol, amgylcheddol a diwylliannol Cymru, yn ystyried a allai gwneud peth o’r fath gyfrannu’n gadarnhaol at lesiant byd-eang.</t>
  </si>
  <si>
    <t>Buddion Cymunedol – Cyflawni ar gyfer Cenedlaethau'r Dyfodol 
Pecyn Mesur Buddion Cymunedol Llesiant Cenedlaethau'r Dyfodol (LlCD)</t>
  </si>
  <si>
    <t>CEFNDIR</t>
  </si>
  <si>
    <t>GWYBODAETH AM Y CONTRACT / FFRAMWAITH</t>
  </si>
  <si>
    <t>CANLLAWIAU</t>
  </si>
  <si>
    <t>ENW'R SEFYDLIAD SECTOR CYHOEDDUS</t>
  </si>
  <si>
    <t>SECTOR (y Sefydliad Sector Cyhoeddus)</t>
  </si>
  <si>
    <t>CYFEIRIAD E-BOST</t>
  </si>
  <si>
    <t>RHIF FFÔN CYSWLLT</t>
  </si>
  <si>
    <t>MANYLION Y CONTRACT</t>
  </si>
  <si>
    <t>TEITL Y CONTRACT</t>
  </si>
  <si>
    <t>DISGRIFIAD O'R CONTRACT</t>
  </si>
  <si>
    <t xml:space="preserve">SUT MAE'R CONTRACT/PROSIECT HWN YN CAEL EI ARIANNU?  </t>
  </si>
  <si>
    <t>BLE Y CAIFF Y CONTRACT EI GYFLAWNI?</t>
  </si>
  <si>
    <t>CYFANSWM GWERTH AMCANGYFRIFEDIG Y CONTRACT</t>
  </si>
  <si>
    <t>HYD Y CONTRACT</t>
  </si>
  <si>
    <t>DYDDIAD DECHRAU'R CONTRACT (Mis/Blwyddyn)</t>
  </si>
  <si>
    <t>DYDDIAD DOD I BEN Y CONTRACT (DD/MM/BB)</t>
  </si>
  <si>
    <t xml:space="preserve">A YW'R CONTRACT HWN DRWY FFRAMWAITH? </t>
  </si>
  <si>
    <t>OS DYFARNWYD Y CONTRACT HWN FEL RHAN O FFRAMWAITH, RHOWCH FANYLION Y FFRAMWAITH</t>
  </si>
  <si>
    <t>PA GYFNOD A GWMPESIR GAN Y CYLFWYNIAD HWN?</t>
  </si>
  <si>
    <t>DYDDIAD CWBLHAU'R PECYN HWN (DD/MM/BBBB)</t>
  </si>
  <si>
    <t>Rhowch enw a manylion cyswllt Rheolwr y Prosiect / y prif gyswllt yn y Sefydliad Sector Cyhoeddus. Dim ond er mwyn egluro data / gwybodaeth yn y cyflwyniad y defnyddir y manylion cyswllt personol hyn.</t>
  </si>
  <si>
    <t>Defnyddiwch deitl y contract fel yr ymddangosodd yn Hysbysiad y Contract</t>
  </si>
  <si>
    <t>Rhowch ddisgrifiad byr o'r prosiect neu'r ymarfer caffael</t>
  </si>
  <si>
    <r>
      <t xml:space="preserve">Nodwch yr ardal ddaearyddol lle y cyflawnir y rhan fwyaf o'r contract. </t>
    </r>
    <r>
      <rPr>
        <sz val="11"/>
        <rFont val="Calibri"/>
        <family val="2"/>
      </rPr>
      <t xml:space="preserve">
1) Cymru Gyfan 2) Rhanbarthol – De-ddwyrain, De-orllewin, Gogledd-ddwyrain, Gogledd-orllewin a'r Canolbarth (Powys) 3) Neu yn ôl ardal Llywodraeth Leol
DS am fod y pecyn ond yn caniatáu i un opsiwn gael ei ddewis, os yw'r cyflwyniad yn ymwneud â chontract neu brosiect sy'n cael ei gyflawni mewn sawl ardal nas diffinnir yn y gwymplen/rhestr, defnyddiwch y  Disgrifiad o'r Contract (cell C10 i esbonio) </t>
    </r>
  </si>
  <si>
    <t>MANYLION Y CYFLWYNIAD</t>
  </si>
  <si>
    <t>MANYLION CYSWLLT</t>
  </si>
  <si>
    <t xml:space="preserve">Ar gyfer contractau sy'n hwy na 12 mis, dyma'r gwariant amcangyfrifedig dros gyfnod llawn y contract. </t>
  </si>
  <si>
    <t>ENW'R UNIGOLYN SY'N CYFLWYNO'R PECYN HWN</t>
  </si>
  <si>
    <t>YMHOLIADAU A CHYFLWYNIADAU</t>
  </si>
  <si>
    <t>Ysgrifennwch enw'r unigolyn sy'n cyflwyno'r pecyn mesur hwn mewn PRIFLYTHRENNAU. (Os oes gennych lofnod digidol, gellir ei fewnosod yn y blwch llofnodi)
Dim ond er mwyn egluro data / gwybodaeth yn y cyflwyniad, os bydd angen, y defnyddir y manylion cyswllt personol hyn.</t>
  </si>
  <si>
    <t>Dylid cyflwyno Pecynnau Mesur wedi'u cwblhau i:</t>
  </si>
  <si>
    <t>RHEOLI FERSIYNAU</t>
  </si>
  <si>
    <t>1: GWYBODAETH GYFFREDINOL AM Y CONTRACT</t>
  </si>
  <si>
    <t>A yw'r Contractwr wedi'i leoli yng Nghymru?</t>
  </si>
  <si>
    <t>Dewiswch y categori sy'n disgrifio natur y contract orau o'r gwymplen.</t>
  </si>
  <si>
    <t>Pa wybodaeth / manylion canlyniadau y mae angen i mi ei chofnodi/eu cofnodi?</t>
  </si>
  <si>
    <t>Sut mae'r wybodaeth o Becynnau Mesur a gyflwynir yn cael ei defnyddio?</t>
  </si>
  <si>
    <t xml:space="preserve">Beth mae angen i mi ei wneud a sut mae'r pecyn yn gweithio? </t>
  </si>
  <si>
    <t>Nodwch werth y gwariant sy'n ymwneud â staff a llafur ar gyfer y cyfnod a gwmpesir gan y cyflwyniad hwn.</t>
  </si>
  <si>
    <t>Costau sy'n gysylltiedig â chyflogeion, ymgynghorwyr a gweithwyr eraill. Os nad ydych yn siŵr, rhowch amcangyfrif gan ddefnyddio'r data diweddaraf sydd ar gael.</t>
  </si>
  <si>
    <t>Bwriedir i'r fersiwn hon o'r Pecyn Mesur Buddion Cymunedol wneud y canlynol: 
•  Helpu cyrff yny sector cyhoeddus yng Nghymru i gofnodi canlyniadau contractrau ar gyfer Gwaith (Adeiladu neu seilwaith), Gwasanaethau neu Gyflenwi Nwyddau y mae amcanion Buddion Cymunedol wedi'u cynllunio ynddynt 
•  Dangos sut mae'r canlyniadau hyn yn helpu i gyflawni Nodau Llesiant Deddf Llesiant Cenedlaethau'r Dyfodol 2015 (Deddf LlCD). 
Gweler y daflen ar Fuddion Cymunedol a Deddf LlCD 2015 am fanylion</t>
  </si>
  <si>
    <t>Dyma gyfanswm y gwariant dros y 12 mis blaenorol, sef cyfanswm gwerth y nwyddau, y gwasanaethau a'r gorbenion a'r staff a'r llafur a nodwyd uchod.</t>
  </si>
  <si>
    <t xml:space="preserve">CYFANSWM y gwariant ar gyfer y cyfnod a gwmpesir gan y cyflwyniad hwn.
Gwariant ar nwyddau, gwasanaethau a gorbenion, ynghyd â gwariant ar staff a llafur) </t>
  </si>
  <si>
    <t>RHEOLWR Y PROSIECT (Y prif bwynt cyswllt yn y Sefydliad Sector Cyhoeddus)</t>
  </si>
  <si>
    <t>OS YW'R CYFLWYNIAD HWN AR GYFER 1 FLWYDDYN O GONTRACT AMLFLWYDD, PA FLWYDDYN A GWMPESIR GAN Y CYFLYWNIAD HWN?
(e.e. Blwyddyn 1 o 1, Blwyddyn 1 o 2, Blwyddyn 2 o 2 )</t>
  </si>
  <si>
    <t>Os yw'r cyflwyniad yn cwmpasu cyfnod llawn y contract, nodwch Flwyddyn 1 o 1.                                                                                                                                                                                                                                                                              Ar gyfer cyflwyniadau sy'n rhan o gontractau amlflwydd, nodwch y flwyddyn a gwmpesir gan y cyflwyniad e.e. Blwyddyn 1 o 2; Blwyddyn 2 o 2 ac ati.                                                                                                                                              Ar gyfer cyflwyniadau sy'n cwmpasu sawl blwyddyn, nodwch y blynyddoedd a gwmpesir gan y cyflwyniad e.e. Blynyddoedd 1 i 3 neu flynyddoedd 1,2,3</t>
  </si>
  <si>
    <t>Pwy ddylai gwblhau'r pecyn hwn?</t>
  </si>
  <si>
    <t>Pa gyfnod y dylai pecynnau wedi'u cwblhau ei gwmpasu?</t>
  </si>
  <si>
    <r>
      <t>Â</t>
    </r>
    <r>
      <rPr>
        <b/>
        <sz val="10.8"/>
        <rFont val="Calibri"/>
        <family val="2"/>
      </rPr>
      <t xml:space="preserve"> phwy y gallaf gysylltu os bydd gennyf unrhyw gwestiynau am y Pecyn Mesur Buddion Cymunedol</t>
    </r>
    <r>
      <rPr>
        <b/>
        <sz val="12"/>
        <rFont val="Calibri"/>
        <family val="2"/>
      </rPr>
      <t>?</t>
    </r>
  </si>
  <si>
    <t>I ble y dylid anfon pecynnau wedi'u cwblhau?</t>
  </si>
  <si>
    <t>NODER : Defnyddiwch y blychau Sylwadau i roi manylion a chyd-destun</t>
  </si>
  <si>
    <t>2: CADWYN GYFLENWI</t>
  </si>
  <si>
    <t>SYLWADAU</t>
  </si>
  <si>
    <t xml:space="preserve">Os gwnaethoch ddefnyddio isgontractwyr ar y contract hwn, pa ganran a dalwyd o fewn 30 diwrnod yn ystod y cyfnod a gwmpesir gan y cyflwyniad hwn? </t>
  </si>
  <si>
    <t>Mae BBaChau yn sefydliadau sy'n cydymffurfio â rheoliadau'r UE ynghylch partneriaethau a chysylltiadau â sefydliadau eraill, sydd â llai na 250 o gyflogeion ac sydd â throsiant blynyddol o lai na €50 miliwn neu gyfanswm ar y fantolen sy'n llai na €43 miliwn.</t>
  </si>
  <si>
    <t>Os nad yw'r % yn cyfateb i 100%, defnyddiwch y maes testun ar y dde i roi crynodeb byr o'r ffordd rydych yn creu cyfleoedd i fusnesau sydd wedi'u lleoli yng Nghymru.</t>
  </si>
  <si>
    <t>Os nad yw'r % yn cyfateb i 100%, defnyddiwch y maes testun ar y dde i roi crynodeb byr o'r ffordd rydych yn creu cyfleoedd i BBaChau sydd wedi'u lleoli yng Nghymru.</t>
  </si>
  <si>
    <r>
      <t xml:space="preserve">O'r gwerth uchod (2.1), faint </t>
    </r>
    <r>
      <rPr>
        <b/>
        <u/>
        <sz val="11"/>
        <rFont val="Calibri"/>
        <family val="2"/>
      </rPr>
      <t>a</t>
    </r>
    <r>
      <rPr>
        <sz val="11"/>
        <rFont val="Calibri"/>
        <family val="2"/>
      </rPr>
      <t xml:space="preserve"> </t>
    </r>
    <r>
      <rPr>
        <b/>
        <u/>
        <sz val="11"/>
        <rFont val="Calibri"/>
        <family val="2"/>
      </rPr>
      <t>wariwyd ar fusnesau sydd wedi'u lleoli yng Nghymru</t>
    </r>
    <r>
      <rPr>
        <sz val="11"/>
        <rFont val="Calibri"/>
        <family val="2"/>
      </rPr>
      <t xml:space="preserve"> sy'n darparu nwyddau, gwasanaethau neu orbenion yn  ystod y cyfnod a gwmpesir gan y cyflwyniad hwn.</t>
    </r>
  </si>
  <si>
    <r>
      <t xml:space="preserve">O'r gwerth a nodwyd yn 2.2, pa werth </t>
    </r>
    <r>
      <rPr>
        <b/>
        <u/>
        <sz val="11"/>
        <rFont val="Calibri"/>
        <family val="2"/>
      </rPr>
      <t>a</t>
    </r>
    <r>
      <rPr>
        <sz val="11"/>
        <rFont val="Calibri"/>
        <family val="2"/>
      </rPr>
      <t xml:space="preserve"> </t>
    </r>
    <r>
      <rPr>
        <b/>
        <u/>
        <sz val="11"/>
        <rFont val="Calibri"/>
        <family val="2"/>
      </rPr>
      <t>wariwyd ar Fentrau yn y Trydydd Sector sydd wedi'u lleoli yng Nghymru</t>
    </r>
    <r>
      <rPr>
        <sz val="11"/>
        <rFont val="Calibri"/>
        <family val="2"/>
      </rPr>
      <t xml:space="preserve"> yn ystod y cyfnod a gwmpesir gan y cyflwyniad hwn?</t>
    </r>
  </si>
  <si>
    <t>3: CYFLOGAETH</t>
  </si>
  <si>
    <t>Dyma'r gyfran o'r contract rydych wedi nodi ei bod yn ymwneud â nwyddau, gwasanaethau a gorbenion ar gyfer y cyfnod a gwmpesir gan y cyflwyniad hwn.</t>
  </si>
  <si>
    <t>Dyma'r gyfran o'r contract rydych wedi nodi ei bod yn ymwneud â staff a llafur ar gyfer y cyfnod a gwmpesir gan y cyflwyniad hwn?</t>
  </si>
  <si>
    <t>Y ganran a wariwyd ar gyflogau i bobl sy'n byw yng Nghymru</t>
  </si>
  <si>
    <t>Faint o'r aelodau o staff, yn 3.3 a gadwyd oherwydd y contract hwn sy'n byw yng Nghymru?</t>
  </si>
  <si>
    <t xml:space="preserve">Nodwch nifer y bobl, sy'n byw yng Nghymru, sydd wedi cael eu cyflogi yn ystod y cyfnod a gwmpesir gan y cyflwyniad hwn, ac a oedd yn ddi-waith cyn hynny.  </t>
  </si>
  <si>
    <r>
      <t xml:space="preserve">A oedd yr unigolyn hwn yn </t>
    </r>
    <r>
      <rPr>
        <b/>
        <u/>
        <sz val="11"/>
        <color indexed="8"/>
        <rFont val="Calibri"/>
        <family val="2"/>
      </rPr>
      <t>DDI-WAITH</t>
    </r>
    <r>
      <rPr>
        <sz val="11"/>
        <color indexed="8"/>
        <rFont val="Calibri"/>
        <family val="2"/>
      </rPr>
      <t xml:space="preserve"> am hyd at 6 mis yn union cyn iddo gael ei gyflogi?</t>
    </r>
  </si>
  <si>
    <r>
      <t xml:space="preserve">A fyddai'r unigolyn hwn wedi cael ei ystyried yn </t>
    </r>
    <r>
      <rPr>
        <b/>
        <u/>
        <sz val="11"/>
        <rFont val="Calibri"/>
        <family val="2"/>
      </rPr>
      <t xml:space="preserve">DDIFREINTIEDIG </t>
    </r>
    <r>
      <rPr>
        <sz val="11"/>
        <rFont val="Calibri"/>
        <family val="2"/>
      </rPr>
      <t>cyn iddo gael ei gyflogi ar gyfer y contract hwn? h.y. a oedd yn ddi-waith am 6 mis neu fwy ond am lai na 24 mis neu a yw'n perthyn i un o'r categorïau yn y diffiniad o weithwyr difreintiedig</t>
    </r>
  </si>
  <si>
    <r>
      <t xml:space="preserve">A fyddai'r unigolyn hwn wedi cael ei ystyried yn weithiwr </t>
    </r>
    <r>
      <rPr>
        <b/>
        <u/>
        <sz val="11"/>
        <rFont val="Calibri"/>
        <family val="2"/>
      </rPr>
      <t xml:space="preserve">DIFREINTIEDIG IAWN </t>
    </r>
    <r>
      <rPr>
        <sz val="11"/>
        <rFont val="Calibri"/>
        <family val="2"/>
      </rPr>
      <t xml:space="preserve">cyn iddo gael ei gyflogi ar gyfer y contract hwn? h.y. a oedd yn ddi-waith am 24 mis neu fwy   </t>
    </r>
  </si>
  <si>
    <r>
      <t xml:space="preserve">A ystyrir bod yr unigolyn hwn yn weithiwr </t>
    </r>
    <r>
      <rPr>
        <b/>
        <u/>
        <sz val="11"/>
        <rFont val="Calibri"/>
        <family val="2"/>
      </rPr>
      <t>ANABL</t>
    </r>
    <r>
      <rPr>
        <sz val="11"/>
        <rFont val="Calibri"/>
        <family val="2"/>
      </rPr>
      <t xml:space="preserve">?                                                                                  </t>
    </r>
  </si>
  <si>
    <r>
      <rPr>
        <b/>
        <u/>
        <sz val="11"/>
        <color theme="1"/>
        <rFont val="Calibri"/>
        <family val="2"/>
      </rPr>
      <t xml:space="preserve">Faint o bobl </t>
    </r>
    <r>
      <rPr>
        <sz val="11"/>
        <color theme="1"/>
        <rFont val="Calibri"/>
        <family val="2"/>
      </rPr>
      <t xml:space="preserve">sydd wedi cael eu cyflogi gan y Contractwr a/neu'r isgontractwyr, sy'n byw yng Nghymru, a oedd yn </t>
    </r>
    <r>
      <rPr>
        <b/>
        <u/>
        <sz val="11"/>
        <color theme="1"/>
        <rFont val="Calibri"/>
        <family val="2"/>
      </rPr>
      <t>ddi-waith cyn hynny</t>
    </r>
    <r>
      <rPr>
        <sz val="11"/>
        <color theme="1"/>
        <rFont val="Calibri"/>
        <family val="2"/>
      </rPr>
      <t xml:space="preserve"> yn ystod y cyfnod a gwmpesir gan y cyflwyniad hwn?</t>
    </r>
  </si>
  <si>
    <t>4: YR AMGYLCHEDD AC ADNODDAU</t>
  </si>
  <si>
    <r>
      <t xml:space="preserve">Sawl </t>
    </r>
    <r>
      <rPr>
        <b/>
        <u/>
        <sz val="11"/>
        <color indexed="8"/>
        <rFont val="Calibri"/>
        <family val="2"/>
      </rPr>
      <t>tunnell o wastraff</t>
    </r>
    <r>
      <rPr>
        <sz val="11"/>
        <color indexed="8"/>
        <rFont val="Calibri"/>
        <family val="2"/>
      </rPr>
      <t xml:space="preserve"> a gynhyrchwyd yn ystod y cyfnod a gwmpesir gan y cyflwyniad hwn?</t>
    </r>
  </si>
  <si>
    <r>
      <t xml:space="preserve">Sawl </t>
    </r>
    <r>
      <rPr>
        <b/>
        <u/>
        <sz val="11"/>
        <rFont val="Calibri"/>
        <family val="2"/>
      </rPr>
      <t xml:space="preserve">tunnell o Ddeunydd gwastraff cyfradd SAFONOL </t>
    </r>
    <r>
      <rPr>
        <sz val="11"/>
        <rFont val="Calibri"/>
        <family val="2"/>
      </rPr>
      <t>y mae Darparwr y Gwasanaeth/y Cyflenwr wedi'u dargyfeirio o safle tirlenwi i'w ailddefnyddio neu ei ailgylchu fel rhan o'r contract hwn yn ystod y cyfnod a gwmpesir gan y cyflwyniad hwn?</t>
    </r>
  </si>
  <si>
    <r>
      <t xml:space="preserve">Pa </t>
    </r>
    <r>
      <rPr>
        <b/>
        <u/>
        <sz val="11"/>
        <color indexed="8"/>
        <rFont val="Calibri"/>
        <family val="2"/>
      </rPr>
      <t>ganran o'r gwastraff a gynhyrchwyd</t>
    </r>
    <r>
      <rPr>
        <sz val="11"/>
        <color indexed="8"/>
        <rFont val="Calibri"/>
        <family val="2"/>
      </rPr>
      <t xml:space="preserve"> y mae'r Contractwr / y Cyflenwr / Darparwr y Gwasanaeth wedi'i ddargyfeirio o safle tirlenwi fel rhan o'r contract hwn yn ystod y cyfnod a gwmpesir gan y cyflwyniad hwn</t>
    </r>
    <r>
      <rPr>
        <sz val="11"/>
        <color indexed="8"/>
        <rFont val="Calibri"/>
        <family val="2"/>
      </rPr>
      <t xml:space="preserve">? </t>
    </r>
  </si>
  <si>
    <t xml:space="preserve">Y ffigur hwn fydd y ganran, bydd angen i chi gyfrifo neu amcangyfrif cyfanswm y tunelli o wastraff a gynhyrchwyd o ganlyniad i'r contract hwn a pha ganran o'r gwastraff hwnnw a ddargyfeiriwyd o safle tirlenwi
Cyfanswm y gwastraff a gynhyrchwyd yn ystod y cyfnod a gwmpesir gan y cyflwyniad hwn </t>
  </si>
  <si>
    <r>
      <t xml:space="preserve">Sawl </t>
    </r>
    <r>
      <rPr>
        <b/>
        <u/>
        <sz val="11"/>
        <color indexed="8"/>
        <rFont val="Calibri"/>
        <family val="2"/>
      </rPr>
      <t>metr ciwbig o ddŵr</t>
    </r>
    <r>
      <rPr>
        <sz val="11"/>
        <color indexed="8"/>
        <rFont val="Calibri"/>
        <family val="2"/>
      </rPr>
      <t xml:space="preserve"> a arbedwyd drwy fentrau i leihau'r defnydd o ddŵr fel rhan o'r contract hwn yn ystod y cyfnod a gwmpesir gan y cyflwyniad hwn?</t>
    </r>
  </si>
  <si>
    <r>
      <t xml:space="preserve">Gall mesurau i leihau'r defnydd o ddŵr gynnwys, er enghraifft, ddefnyddio casgenni dŵr, cydrannau sy'n arbed dŵr neu fesurau cynaliadwy eraill.
</t>
    </r>
    <r>
      <rPr>
        <b/>
        <u/>
        <sz val="11"/>
        <color indexed="8"/>
        <rFont val="Calibri"/>
        <family val="2"/>
      </rPr>
      <t>Rhaid cyflwyno'r ffigur hwn mewn metrau ciwbig.</t>
    </r>
    <r>
      <rPr>
        <sz val="11"/>
        <color indexed="8"/>
        <rFont val="Calibri"/>
        <family val="2"/>
      </rPr>
      <t xml:space="preserve">  1 metr ciwbig = 1000 litr.</t>
    </r>
  </si>
  <si>
    <t>CYFARWYDDYD : Darparwch y wybodaeth ganlynol lle roedd yr awdurdod contractio / cleient wedi gofyn am y rhain ac maent wedi'u cyflawni o ganlyniad uniongyrchol i'r contract/prosiect hwn.</t>
  </si>
  <si>
    <t>5: MENTRAU CYMUNEDOL AC ADDYSGOL</t>
  </si>
  <si>
    <t xml:space="preserve">Os mai 'DO' yw'r ateb, cwblhewch y llinellau perthnasol isod ar gyfer gweithgareddau sy'n gysylltiedig â phynciau STEM er mwyn nodi'r canlynol; 
a) nifer y sesiynau yn ôl pwnc 
b) nifer y disgyblion / myfyrwyr a gafodd fudd o'r sesiynau hyn yn ystod y cyfnod a gwmpesir gan y cyflwyniad hwn </t>
  </si>
  <si>
    <r>
      <rPr>
        <b/>
        <u/>
        <sz val="11"/>
        <rFont val="Calibri"/>
        <family val="2"/>
      </rPr>
      <t>Nifer y disgyblion  / myfyrwyr</t>
    </r>
    <r>
      <rPr>
        <sz val="11"/>
        <rFont val="Calibri"/>
        <family val="2"/>
      </rPr>
      <t xml:space="preserve"> a gafodd fudd o wersi / gweithgareddau </t>
    </r>
    <r>
      <rPr>
        <b/>
        <u/>
        <sz val="11"/>
        <rFont val="Calibri"/>
        <family val="2"/>
      </rPr>
      <t>Gwyddoniaeth</t>
    </r>
    <r>
      <rPr>
        <sz val="11"/>
        <rFont val="Calibri"/>
        <family val="2"/>
      </rPr>
      <t xml:space="preserve"> a gefnogwyd</t>
    </r>
  </si>
  <si>
    <r>
      <rPr>
        <b/>
        <sz val="11"/>
        <rFont val="Calibri"/>
        <family val="2"/>
      </rPr>
      <t xml:space="preserve">Nifer </t>
    </r>
    <r>
      <rPr>
        <sz val="11"/>
        <rFont val="Calibri"/>
        <family val="2"/>
      </rPr>
      <t xml:space="preserve">y gwersi / gweithgareddau </t>
    </r>
    <r>
      <rPr>
        <b/>
        <u/>
        <sz val="11"/>
        <rFont val="Calibri"/>
        <family val="2"/>
      </rPr>
      <t>Technoleg</t>
    </r>
    <r>
      <rPr>
        <sz val="11"/>
        <rFont val="Calibri"/>
        <family val="2"/>
      </rPr>
      <t xml:space="preserve"> a gefnogwyd</t>
    </r>
  </si>
  <si>
    <r>
      <rPr>
        <b/>
        <sz val="11"/>
        <rFont val="Calibri"/>
        <family val="2"/>
      </rPr>
      <t>Nifer</t>
    </r>
    <r>
      <rPr>
        <sz val="11"/>
        <rFont val="Calibri"/>
        <family val="2"/>
      </rPr>
      <t xml:space="preserve"> y</t>
    </r>
    <r>
      <rPr>
        <b/>
        <sz val="11"/>
        <rFont val="Calibri"/>
        <family val="2"/>
      </rPr>
      <t xml:space="preserve"> </t>
    </r>
    <r>
      <rPr>
        <sz val="11"/>
        <rFont val="Calibri"/>
        <family val="2"/>
      </rPr>
      <t xml:space="preserve">gwersi / gweithgareddau </t>
    </r>
    <r>
      <rPr>
        <b/>
        <u/>
        <sz val="11"/>
        <rFont val="Calibri"/>
        <family val="2"/>
      </rPr>
      <t>Gwyddoniaeth</t>
    </r>
    <r>
      <rPr>
        <sz val="11"/>
        <rFont val="Calibri"/>
        <family val="2"/>
      </rPr>
      <t xml:space="preserve"> a gefnogwyd</t>
    </r>
  </si>
  <si>
    <r>
      <rPr>
        <b/>
        <u/>
        <sz val="11"/>
        <rFont val="Calibri"/>
        <family val="2"/>
      </rPr>
      <t xml:space="preserve">Nifer y disgyblion / myfyrwyr </t>
    </r>
    <r>
      <rPr>
        <sz val="11"/>
        <rFont val="Calibri"/>
        <family val="2"/>
      </rPr>
      <t xml:space="preserve">a gafodd fudd o wersi / gweithgareddau </t>
    </r>
    <r>
      <rPr>
        <b/>
        <u/>
        <sz val="11"/>
        <rFont val="Calibri"/>
        <family val="2"/>
      </rPr>
      <t>Technoleg</t>
    </r>
    <r>
      <rPr>
        <sz val="11"/>
        <rFont val="Calibri"/>
        <family val="2"/>
      </rPr>
      <t xml:space="preserve"> a gefnogwyd</t>
    </r>
  </si>
  <si>
    <t>Nifer y gwersi / gweithgareddau Peirianneg a gefnogwyd</t>
  </si>
  <si>
    <t>Nifer y disgyblion / myfyrwyr a gafodd fudd o wersi / gweithgareddau Peirianneg a gefnogwyd</t>
  </si>
  <si>
    <t>Nifer y disgyblion / myfyrwyr a gafodd fudd o wersi / gweithgareddau Mathemateg a gefnogwyd</t>
  </si>
  <si>
    <t>Rhowch fanylion y gweithgareddau gwyddoniaeth a gefnogwyd yn y blwch Sylwadau =========&gt;</t>
  </si>
  <si>
    <t>IAITH</t>
  </si>
  <si>
    <t xml:space="preserve">Caiff y nifer hwn; y gallu i siarad, ysgrifennu neu siarad ac ysgrifennu a'r lefel o hyfedredd sydd ei hangen eu nodi gan y Sefydliad Sector Cyhoeddus neu cytunir arnynt gan y Sefydliad Sector Cyhoeddus a'r contractwr yn seiliedig ar asesiad o'r galw presennol neu ragamcanol gan ddefnyddwyr gwasanaethau i gyfathrebu drwy gyfrwng y Gymraeg ar gyfer y contract hwn. </t>
  </si>
  <si>
    <t xml:space="preserve">CANLLAWIAU YCHWANEGOL
Dylai unrhyw ofyniad o ran hyfedredd mewn siarad a/neu ysgrifennu Cymraeg gael ei bennu a'i gyfiawnhau fel rhan o'r strategaeth gaffael ar gyfer y contract dan sylw. 
</t>
  </si>
  <si>
    <r>
      <t xml:space="preserve">Pa </t>
    </r>
    <r>
      <rPr>
        <b/>
        <u/>
        <sz val="11"/>
        <color theme="1"/>
        <rFont val="Calibri"/>
        <family val="2"/>
      </rPr>
      <t xml:space="preserve">ganran o'r staff sy'n delio â chwsmeriaid / y cyhoedd ac sydd â'r lefel ofynnol o hyfedredd yn y Gymraeg </t>
    </r>
    <r>
      <rPr>
        <sz val="11"/>
        <color theme="1"/>
        <rFont val="Calibri"/>
        <family val="2"/>
      </rPr>
      <t xml:space="preserve">a fu'n gweithio ar y contract hwn ar gyfer y cyfnod a gwmpesir gan y cyflwyniad hwn? </t>
    </r>
  </si>
  <si>
    <r>
      <t xml:space="preserve">Beth yw'r </t>
    </r>
    <r>
      <rPr>
        <b/>
        <u/>
        <sz val="11"/>
        <color theme="1"/>
        <rFont val="Calibri"/>
        <family val="2"/>
      </rPr>
      <t>nifer gofynnol o staff a all siarad/ysgrifennu Cymraeg sydd ei angen neu a argymhellir, i gyflawni'r contract hwn</t>
    </r>
    <r>
      <rPr>
        <sz val="11"/>
        <color theme="1"/>
        <rFont val="Calibri"/>
        <family val="2"/>
      </rPr>
      <t xml:space="preserve">? </t>
    </r>
  </si>
  <si>
    <r>
      <t xml:space="preserve">Sawl aelod o staff sy'n delio â chwsmeriaid / y cyhoedd ac </t>
    </r>
    <r>
      <rPr>
        <b/>
        <u/>
        <sz val="11"/>
        <color theme="1"/>
        <rFont val="Calibri"/>
        <family val="2"/>
      </rPr>
      <t>sydd â'r lefel ofynnol o hyfedredd yn y Gymraeg</t>
    </r>
    <r>
      <rPr>
        <sz val="11"/>
        <color theme="1"/>
        <rFont val="Calibri"/>
        <family val="2"/>
      </rPr>
      <t xml:space="preserve"> a fu'n gweithio ar y contract hwn ar gyfer y cyfnod a gwmpesir gan y cyflwyniad hwn?</t>
    </r>
  </si>
  <si>
    <t>Dyma ganran y staff sy'n delio â chwsmeriaid / y cyhoedd a all siarad a/neu ysgrifennu Cymraeg o gymharu â'r gofyniad yn 6.1 uchod</t>
  </si>
  <si>
    <t xml:space="preserve">DIWYLLIANT </t>
  </si>
  <si>
    <t xml:space="preserve">Nodwch gyfanswm gwerth y cyfraniadau arian parod neu'r nawdd a roddwyd i'r holl weithgareddau diwylliannol a gefnogwyd a lle mae nifer o weithgareddau wedi'u cefnogi, rhowch ddadansoddiad o'r cyfraniad ariannol yn ôl gweithgaredd yn y maes Sylwadau ar y dde ----------------&gt;&gt;&gt;&gt;&gt;&gt;&gt;&gt;&gt;&gt;&gt;
 </t>
  </si>
  <si>
    <t>CHWARAEON</t>
  </si>
  <si>
    <t xml:space="preserve">Rhestrwch unrhyw weithgareddau Chwaraeon yn y gymuned a gefnogwyd yn y blwch Sylwadau ar y dde  ------------------&gt;&gt;&gt;&gt;&gt;&gt;&gt;&gt;&gt;&gt;&gt;
Gall y rhain fod yn weithgareddau chwaraeon gydag amcanion i annog cyfranogiad a/neu wella canlyniadau iechyd e.e. gwella symudedd, cynyddu lefelau gweithgarwch corfforol, mynd i'r afael â gordewdra, allgáu cymdeithasol  </t>
  </si>
  <si>
    <t xml:space="preserve">Nodwch gyfanswm gwerth y cyfraniadau arian parod neu'r nawdd a roddwyd i'r holl weithgareddau chwaraeon a gefnogwyd a lle mae nifer o weithgareddau wedi'u cefnogi, rhowch ddadansoddiad o'r cyfraniad ariannol yn ôl gweithgaredd yn y maes Sylwadau ar y dde ----------------&gt;&gt;&gt;&gt;&gt;&gt;&gt;&gt;&gt;&gt;&gt;
 </t>
  </si>
  <si>
    <t>PECYN MESUR BUDDION CYMUNEDOL 
LLESIANT CENEDLAETHAU'R DYFODOL</t>
  </si>
  <si>
    <t xml:space="preserve">Cadarnhaf, hyd eithaf fy ngwybodaeth, fod hwn yn adlewyrchiad cywir o'r Buddion Cymunedol a sicrhawyd yn ystod y cyfnod a gwmpesir gan y cyflwyniad hwn. Cadarnhaf, hefyd, fod gennyf yr awdurdod i gymeradwyo'r cyflwyniad hwn ar ran y Sefydliad Sector Cyhoeddus sy'n rheoli'r gwaith o gyflawni'r Buddion Cymunedol ar gyfer y contract hwn. </t>
  </si>
  <si>
    <t>Y Llofnodwr ar ran y sefydliad sector cyhoeddus</t>
  </si>
  <si>
    <t>Y Llofnodwr ar ran y Contractwr</t>
  </si>
  <si>
    <t xml:space="preserve">Cadarnhaf, hyd eithaf fy ngwybodaeth, fod hwn yn adlewyrchiad cywir o'r Buddion Cymunedol a sicrhawyd yn ystod y cyfnod a gwmpesir gan y cyflwyniad hwn. Cadarnhaf, hefyd, fod gennyf yr awdurdod i gymeradwyo'r cyflwyniad hwn ar ran y Contractwr sy'n rheoli'r gwaith o gyflawni'r Buddion Cymunedol ar gyfer y contract hwn. </t>
  </si>
  <si>
    <t>ENW'R PERSON AWDURDODEDIG</t>
  </si>
  <si>
    <t>ENW SEFYDLIAD Y CONTRACTWR</t>
  </si>
  <si>
    <t>Noder bod y cyfle hwn yn ychwanegol at y blychau 'sylwadau' i'r dde o unrhyw ffigurau ariannol neu unrhyw ffigurau eraill yn y taflenni gwaith unigol y dylid eu defnyddio i esbonio manylion neu gyd-destun y ffigurau sy'n cael eu cofnodi. Mae Llywodraeth Cymru yn awyddus i ddatblygu astudiaethau achos o becynnau mesur a gyflwynwyd ac adrodd yn erbyn yr holl fetrigau Buddion Cymunedol a gofnodwyd gan y peycn. Fodd bynnag, ni ellir defnyddio ffigurau / rhifau heb fanylion esboniadol.</t>
  </si>
  <si>
    <t>A fydd y contractwr a/neu'r isgontractwyr yn parhau i gyflogi'r unigolyn hwn ar ôl y contract presennol?</t>
  </si>
  <si>
    <t>NODER: 'WYTHNOSAU' yw wythnosau gwaith 5 diwrnod. Os ydych wedi cofnodi mathau o 'hyfforddiant', a restrir yma, yn nifer y diwrnodau, dylech eu trosi'n wythnosau ar y sail hon. Os yw nifer y diwrnodau yn llai nag wythnos, ychwanegwch nodyn yn y blwch Sylwadau perthnasol.</t>
  </si>
  <si>
    <t>7: HYFFORDDIANT</t>
  </si>
  <si>
    <r>
      <t xml:space="preserve">Faint o </t>
    </r>
    <r>
      <rPr>
        <b/>
        <u/>
        <sz val="11"/>
        <rFont val="Calibri"/>
        <family val="2"/>
      </rPr>
      <t xml:space="preserve">gyfleoedd prentisiaeth </t>
    </r>
    <r>
      <rPr>
        <sz val="11"/>
        <rFont val="Calibri"/>
        <family val="2"/>
      </rPr>
      <t xml:space="preserve">a </t>
    </r>
    <r>
      <rPr>
        <b/>
        <u/>
        <sz val="11"/>
        <rFont val="Calibri"/>
        <family val="2"/>
      </rPr>
      <t>ddechreuwyd</t>
    </r>
    <r>
      <rPr>
        <sz val="11"/>
        <rFont val="Calibri"/>
        <family val="2"/>
      </rPr>
      <t xml:space="preserve"> gan bobl sy'n byw yng Nghymru fel rhan o'r contract hwn yn ystod y cyfnod a gwmpesir gan y cyflwyniad hwn? </t>
    </r>
  </si>
  <si>
    <r>
      <t xml:space="preserve">Faint o </t>
    </r>
    <r>
      <rPr>
        <b/>
        <u/>
        <sz val="11"/>
        <rFont val="Calibri"/>
        <family val="2"/>
      </rPr>
      <t>gyfleoedd hyfforddeiaeth</t>
    </r>
    <r>
      <rPr>
        <sz val="11"/>
        <rFont val="Calibri"/>
        <family val="2"/>
      </rPr>
      <t xml:space="preserve"> a </t>
    </r>
    <r>
      <rPr>
        <b/>
        <u/>
        <sz val="11"/>
        <rFont val="Calibri"/>
        <family val="2"/>
      </rPr>
      <t>ddechreuwyd ac a gwblhawyd</t>
    </r>
    <r>
      <rPr>
        <sz val="11"/>
        <rFont val="Calibri"/>
        <family val="2"/>
      </rPr>
      <t xml:space="preserve"> gan bobl sy'n byw yng Nghymru fel rhan o'r contract hwn yn ystod y cyfnod a gwmpesir gan y cyflwyniad hwn?</t>
    </r>
  </si>
  <si>
    <r>
      <t xml:space="preserve">Nodwch gyfanswm yr </t>
    </r>
    <r>
      <rPr>
        <b/>
        <u/>
        <sz val="11"/>
        <rFont val="Calibri"/>
        <family val="2"/>
      </rPr>
      <t>wythnosau hyfforddeiaeth</t>
    </r>
    <r>
      <rPr>
        <sz val="11"/>
        <rFont val="Calibri"/>
        <family val="2"/>
      </rPr>
      <t xml:space="preserve"> a gwblhawyd fel rhan o'r contract hwn yn ystod y cyfnod a gwmpesir gan y cyflwyniad hwn</t>
    </r>
    <r>
      <rPr>
        <sz val="11"/>
        <rFont val="Calibri"/>
        <family val="2"/>
      </rPr>
      <t>?</t>
    </r>
  </si>
  <si>
    <r>
      <t xml:space="preserve">Faint o </t>
    </r>
    <r>
      <rPr>
        <b/>
        <u/>
        <sz val="11"/>
        <rFont val="Calibri"/>
        <family val="2"/>
      </rPr>
      <t xml:space="preserve">gyfleoedd profiad gwaith / interneiaeth </t>
    </r>
    <r>
      <rPr>
        <sz val="11"/>
        <rFont val="Calibri"/>
        <family val="2"/>
      </rPr>
      <t xml:space="preserve">ar gyfer pobl sy'n byw yng Nghymru a </t>
    </r>
    <r>
      <rPr>
        <b/>
        <u/>
        <sz val="11"/>
        <rFont val="Calibri"/>
        <family val="2"/>
      </rPr>
      <t>ddechreuwyd ac a gwblhawyd</t>
    </r>
    <r>
      <rPr>
        <sz val="11"/>
        <rFont val="Calibri"/>
        <family val="2"/>
      </rPr>
      <t xml:space="preserve"> fel rhan o'r contract hwn yn ystod y cyfnod a gwmpesir gan y cyflwyniad hwn</t>
    </r>
    <r>
      <rPr>
        <sz val="11"/>
        <rFont val="Calibri"/>
        <family val="2"/>
      </rPr>
      <t>?</t>
    </r>
  </si>
  <si>
    <r>
      <t>Mae prentisiaeth yn drefniant ffurfiol rhwng unigolyn 16+ oed i ennill cyflog a gweithio ochr yn ochr â staff profiadol er mwyn meithrin sgiliau swydd-benodol. Mae'n cynnwys profiad yn y gwaith yn ogystal â hyfforddiant y tu allan i'r gwaith tuag at gymhwyster a gydnabyddir yn genedlaethol mewn amrywiaeth eang o sectorau. 
Mae'r cwestiwn yn holi am brentisiaethau a ddechreuwyd yn hytrach nag a ddechreuwyd ac a gwblhawyd neu a gwblhawyd yn unig oherwydd, o safbwynt Buddion Cymunedol, mae creu cyfleoedd a/neu ddarparu wythnosau o brofiad gwaith sy'n cefnogi prentisiaethau sy'n mynd rhagddynt yn bwysig.  Mae'r dull hwn o gofnodi cyfleoedd prentisiaeth hefyd yn cydnabod, am fod prentisiaethau yn para am o leiaf 18 mis mewn llawer o achosion, ei bod yn bosibl na fyddwch yn gallu dechrau a chwblhau yn ystod tymor eich contract.
Dylid hefyd cynnwys dechrau wythnosau prentisiaethau sy'n gysylltiedig â Chynlluniau Prentisiaeth a Rennir. 
Defnyddiwch y maes ar y dde i ddarparu gwybodaeth, lle y bo'n bosibl, sy'n ategu'r ffigur hwn</t>
    </r>
    <r>
      <rPr>
        <i/>
        <sz val="10"/>
        <color indexed="8"/>
        <rFont val="Calibri"/>
        <family val="2"/>
      </rPr>
      <t xml:space="preserve">. </t>
    </r>
  </si>
  <si>
    <r>
      <rPr>
        <b/>
        <sz val="11"/>
        <color rgb="FFFF0000"/>
        <rFont val="Calibri"/>
        <family val="2"/>
      </rPr>
      <t>Noder</t>
    </r>
    <r>
      <rPr>
        <sz val="11"/>
        <color rgb="FFFF0000"/>
        <rFont val="Calibri"/>
        <family val="2"/>
      </rPr>
      <t xml:space="preserve">: Mae pedair lefel o Brentisiaeth ar gael, yn dibynnu ar sgiliau a chymwysterau'r ymgeisydd, sef:  
1. Prentisiaethau Canolradd (lefel 2)
2. Uwch Brentisiaeth (lefel 3) 
3. Prentisiaeth Uwch (lefel 4-5) 
4. Gradd-Brentisiaethau (lefel 6-7) - 'gradd baglor' (lefel 6); Gradd Meistr (lefel 7). 
https://www.gov.uk/government/publications/higher-and-degree-apprenticeships
--------------------------------
</t>
    </r>
  </si>
  <si>
    <r>
      <t>Nodwch gyfanswm yr wythnosau prentisiaeth a gwblhawyd yn ystod y cyfnod a gwmpesir gan y cyflwyniad hwn.
Defnyddiwch y blwch sylwadau ar y dde i ddarparu gwybodaeth, lle y bo'n bosibl, sy'n ategu'r ffigur hwn</t>
    </r>
    <r>
      <rPr>
        <i/>
        <sz val="11"/>
        <color indexed="8"/>
        <rFont val="Calibri"/>
        <family val="2"/>
      </rPr>
      <t xml:space="preserve">. </t>
    </r>
  </si>
  <si>
    <t xml:space="preserve">Bwriedir i hyfforddeiaeth gefnogi pobl ifanc 16-18 oed nad ydynt Mewn Addysg, Cyflogaeth na Hyfforddiant (NEET).  Bwriedir i hyfforddeiaeth gefnogi pobl ifanc sydd am weithio, ond y gall fod angen cymorth ychwanegol arnynt i ennill y sgiliau a'r profiad sydd eu hangen i symud ymlaen i brentisiaeth, swydd neu addysg bellach. Mae hyfforddeiaethau yn para rhwng 12 wythnos a 12 mis yn dibynnu ar anghenion unigolyn. </t>
  </si>
  <si>
    <r>
      <t xml:space="preserve">Nodwch gyfanswm yr wythnosau hyfforddeiaeth a gwblhawyd fel rhan o'r contract hwn.
</t>
    </r>
    <r>
      <rPr>
        <i/>
        <sz val="11"/>
        <color indexed="8"/>
        <rFont val="Calibri"/>
        <family val="2"/>
      </rPr>
      <t xml:space="preserve">Defnyddiwch y maes ar y dde i ddarparu gwybodaeth, lle y bo'n bosibl, sy'n ategu'r ffigur hwn. </t>
    </r>
  </si>
  <si>
    <t xml:space="preserve">Gall lleoliad profiad gwaith neu interneiaeth fod yn drefniant ffurfiol neu anffurfiol i roi profiad gwaith, a all fod am dâl neu'n ddi-dâl, i unigolyn, myfyriwr fel arfer. Dylech gynnwys manylion unrhyw brofiad gwaith rydych wedi'i ddarparu i fyfyrwyr a oedd yn astudio llwybr Addysg Bellach.   </t>
  </si>
  <si>
    <r>
      <t xml:space="preserve">Faint o </t>
    </r>
    <r>
      <rPr>
        <b/>
        <u/>
        <sz val="11"/>
        <rFont val="Calibri"/>
        <family val="2"/>
      </rPr>
      <t>leoliadau i raddedigion</t>
    </r>
    <r>
      <rPr>
        <sz val="11"/>
        <rFont val="Calibri"/>
        <family val="2"/>
      </rPr>
      <t xml:space="preserve"> ar gyfer pobl sy'n byw yng Nghymru a </t>
    </r>
    <r>
      <rPr>
        <b/>
        <u/>
        <sz val="11"/>
        <rFont val="Calibri"/>
        <family val="2"/>
      </rPr>
      <t>ddechreuwyd ac a gwblhawyd</t>
    </r>
    <r>
      <rPr>
        <sz val="11"/>
        <rFont val="Calibri"/>
        <family val="2"/>
      </rPr>
      <t xml:space="preserve"> fel rhan o'r contract hwn yn ystod y cyfnod a gwmpesir gan y cyflwyniad hwn?</t>
    </r>
  </si>
  <si>
    <r>
      <t xml:space="preserve">Mae </t>
    </r>
    <r>
      <rPr>
        <b/>
        <sz val="11"/>
        <rFont val="Calibri"/>
        <family val="2"/>
      </rPr>
      <t>lleoliad i raddedigion</t>
    </r>
    <r>
      <rPr>
        <sz val="11"/>
        <rFont val="Calibri"/>
        <family val="2"/>
      </rPr>
      <t xml:space="preserve"> yn gyflogaeth sydd wedi'i thargedu at unigolion sydd wedi graddio'n ddiweddar o goleg neu Brifysgol.
Dylid cofnodi cyfleoedd i </t>
    </r>
    <r>
      <rPr>
        <b/>
        <sz val="11"/>
        <rFont val="Calibri"/>
        <family val="2"/>
      </rPr>
      <t>israddedigion</t>
    </r>
    <r>
      <rPr>
        <sz val="11"/>
        <rFont val="Calibri"/>
        <family val="2"/>
      </rPr>
      <t xml:space="preserve"> sy'n ategu eu hastudiaethau â phrofiad ymarferol o dan brofiad gwaith neu interneiaethau yn 6.7 uchod 
</t>
    </r>
    <r>
      <rPr>
        <i/>
        <sz val="11"/>
        <rFont val="Calibri"/>
        <family val="2"/>
      </rPr>
      <t xml:space="preserve">Defnyddiwch y maes ar y dde i ddarparu gwybodaeth, lle y bo'n bosibl, sy'n ategu'r ffigur hwn. </t>
    </r>
  </si>
  <si>
    <r>
      <t xml:space="preserve">Nodwch gyfanswm yr wythnosau lleoliadau i raddedigion a gwblhawyd fel rhan o'r contract hwn.
</t>
    </r>
    <r>
      <rPr>
        <i/>
        <sz val="11"/>
        <color indexed="8"/>
        <rFont val="Calibri"/>
        <family val="2"/>
      </rPr>
      <t xml:space="preserve">Defnyddiwch y maes ar y dde i ddarparu gwybodaeth, lle y bo'n bosibl, sy'n ategu'r ffigur hwn. </t>
    </r>
  </si>
  <si>
    <r>
      <t xml:space="preserve">Mae treialon gwaith yn galluogi cyflogwyr i brofi pobl ddi-waith mewn swydd benodol am hyd at 30 diwrnod gwaith tra bod yr unigolyn yn parhau i fod â'r hawl i gael budd-daliadau drwy Adran Gwaith a Phensiynau (DWP) y DU.
</t>
    </r>
    <r>
      <rPr>
        <i/>
        <sz val="11"/>
        <color indexed="8"/>
        <rFont val="Calibri"/>
        <family val="2"/>
      </rPr>
      <t xml:space="preserve">Defnyddiwch y maes ar y dde i ddarparu gwybodaeth, lle y bo'n bosibl, sy'n ategu'r ffigur hwn. </t>
    </r>
  </si>
  <si>
    <r>
      <t xml:space="preserve">Nodwch gyfanswm yr wythnosau treialon gwaith a gwblhawyd fel rhan o'r contract hwn.
</t>
    </r>
    <r>
      <rPr>
        <i/>
        <sz val="11"/>
        <color indexed="8"/>
        <rFont val="Calibri"/>
        <family val="2"/>
      </rPr>
      <t xml:space="preserve">Defnyddiwch y maes ar y dde i ddarparu gwybodaeth, lle y bo'n bosibl, sy'n ategu'r ffigur hwn. </t>
    </r>
  </si>
  <si>
    <r>
      <t xml:space="preserve">
Nodwch gyfanswm yr wythnosau o waith gwirfoddol a gwblhawyd fel rhan o'r contract hwn.
</t>
    </r>
    <r>
      <rPr>
        <i/>
        <sz val="11"/>
        <color indexed="8"/>
        <rFont val="Calibri"/>
        <family val="2"/>
      </rPr>
      <t xml:space="preserve">Defnyddiwch y maes ar y dde i ddarparu gwybodaeth, lle y bo'n bosibl, sy'n ategu'r ffigur hwn. </t>
    </r>
  </si>
  <si>
    <r>
      <t xml:space="preserve">Faint o </t>
    </r>
    <r>
      <rPr>
        <b/>
        <u/>
        <sz val="11"/>
        <rFont val="Calibri"/>
        <family val="2"/>
      </rPr>
      <t>dreialon gwaith</t>
    </r>
    <r>
      <rPr>
        <sz val="11"/>
        <rFont val="Calibri"/>
        <family val="2"/>
      </rPr>
      <t xml:space="preserve"> i bobl sy'n byw yng Nghymru a </t>
    </r>
    <r>
      <rPr>
        <b/>
        <u/>
        <sz val="11"/>
        <rFont val="Calibri"/>
        <family val="2"/>
      </rPr>
      <t xml:space="preserve">gwblhawyd </t>
    </r>
    <r>
      <rPr>
        <sz val="11"/>
        <rFont val="Calibri"/>
        <family val="2"/>
      </rPr>
      <t xml:space="preserve">fel rhan o'r contract hwn yn ystod y cyfnod a gwmpesir gan y cyflwyniad hwn?  </t>
    </r>
  </si>
  <si>
    <r>
      <t xml:space="preserve">Nodwch gyfanswm yr </t>
    </r>
    <r>
      <rPr>
        <b/>
        <u/>
        <sz val="11"/>
        <rFont val="Calibri"/>
        <family val="2"/>
      </rPr>
      <t xml:space="preserve">wythnosau treialon gwaith </t>
    </r>
    <r>
      <rPr>
        <sz val="11"/>
        <rFont val="Calibri"/>
        <family val="2"/>
      </rPr>
      <t>a  gwblhawyd fel rhan o'r contract hwn yn ystod y cyfnod a gwmpesir gan y cyflwyniad hwn?</t>
    </r>
  </si>
  <si>
    <r>
      <t xml:space="preserve">Faint o </t>
    </r>
    <r>
      <rPr>
        <b/>
        <u/>
        <sz val="11"/>
        <rFont val="Calibri"/>
        <family val="2"/>
      </rPr>
      <t xml:space="preserve">gyfleoedd gwaith gwirfoddol </t>
    </r>
    <r>
      <rPr>
        <sz val="11"/>
        <rFont val="Calibri"/>
        <family val="2"/>
      </rPr>
      <t>a</t>
    </r>
    <r>
      <rPr>
        <b/>
        <u/>
        <sz val="11"/>
        <rFont val="Calibri"/>
        <family val="2"/>
      </rPr>
      <t xml:space="preserve"> gwblhawyd </t>
    </r>
    <r>
      <rPr>
        <sz val="11"/>
        <rFont val="Calibri"/>
        <family val="2"/>
      </rPr>
      <t>fel rhan o'r contract hwn yn ystod y cyfnod a gwmpesir gan y cyflwyniad hwn</t>
    </r>
    <r>
      <rPr>
        <sz val="11"/>
        <rFont val="Calibri"/>
        <family val="2"/>
      </rPr>
      <t>?</t>
    </r>
  </si>
  <si>
    <r>
      <t xml:space="preserve">Faint o </t>
    </r>
    <r>
      <rPr>
        <b/>
        <u/>
        <sz val="11"/>
        <rFont val="Calibri"/>
        <family val="2"/>
      </rPr>
      <t xml:space="preserve">wythnosau o waith gwirfoddol </t>
    </r>
    <r>
      <rPr>
        <sz val="11"/>
        <rFont val="Calibri"/>
        <family val="2"/>
      </rPr>
      <t>a gwblhawyd fel rhan o'r contract hwn yn ystod y cyfnod a gwmpesir gan y cyflwyniad hwn?</t>
    </r>
  </si>
  <si>
    <t xml:space="preserve">Nodwch natur y profiad gwaith a'r sgiliau a ddatblygwyd gan y cyfleoedd gwirfoddoli. </t>
  </si>
  <si>
    <r>
      <t xml:space="preserve">Faint o </t>
    </r>
    <r>
      <rPr>
        <b/>
        <u/>
        <sz val="11"/>
        <rFont val="Calibri"/>
        <family val="2"/>
      </rPr>
      <t>gyfleoedd hyfforddiant achrededig</t>
    </r>
    <r>
      <rPr>
        <sz val="11"/>
        <rFont val="Calibri"/>
        <family val="2"/>
      </rPr>
      <t xml:space="preserve"> o unrhyw lefel a </t>
    </r>
    <r>
      <rPr>
        <b/>
        <u/>
        <sz val="11"/>
        <rFont val="Calibri"/>
        <family val="2"/>
      </rPr>
      <t>gwblhawyd</t>
    </r>
    <r>
      <rPr>
        <sz val="11"/>
        <rFont val="Calibri"/>
        <family val="2"/>
      </rPr>
      <t xml:space="preserve"> fel rhan o'r contract hwn yn ystod y cyfnod a gwmpesir gan y cyflwyniad hwn?
</t>
    </r>
    <r>
      <rPr>
        <sz val="11"/>
        <color rgb="FFFF0000"/>
        <rFont val="Calibri"/>
        <family val="2"/>
      </rPr>
      <t>DS peidiwch â chynnwys hyfforddiant Prentisiaeth yma, nodir hwn o dan 7.1 uchod</t>
    </r>
  </si>
  <si>
    <r>
      <t xml:space="preserve">Faint o </t>
    </r>
    <r>
      <rPr>
        <b/>
        <u/>
        <sz val="11"/>
        <rFont val="Calibri"/>
        <family val="2"/>
      </rPr>
      <t>gyfleoedd hyfforddiant heb ei achredu</t>
    </r>
    <r>
      <rPr>
        <sz val="11"/>
        <rFont val="Calibri"/>
        <family val="2"/>
      </rPr>
      <t xml:space="preserve"> o unrhyw lefel a </t>
    </r>
    <r>
      <rPr>
        <b/>
        <u/>
        <sz val="11"/>
        <rFont val="Calibri"/>
        <family val="2"/>
      </rPr>
      <t>gwblhawyd</t>
    </r>
    <r>
      <rPr>
        <sz val="11"/>
        <rFont val="Calibri"/>
        <family val="2"/>
      </rPr>
      <t xml:space="preserve"> fel rhan o'r contract hwn yn ystod y cyfnod a gwmpesir gan y cyflwyniad hwn?
                                                                                                                                                                                            </t>
    </r>
  </si>
  <si>
    <r>
      <t xml:space="preserve">Faint o </t>
    </r>
    <r>
      <rPr>
        <b/>
        <u/>
        <sz val="11"/>
        <rFont val="Calibri"/>
        <family val="2"/>
      </rPr>
      <t>wythnosau o hyfforddiant heb ei achredu</t>
    </r>
    <r>
      <rPr>
        <sz val="11"/>
        <rFont val="Calibri"/>
        <family val="2"/>
      </rPr>
      <t xml:space="preserve"> a ddarparwyd yn ystod y cyfnod a gwmpesir gan y cyflwyniad hwn</t>
    </r>
    <r>
      <rPr>
        <sz val="11"/>
        <rFont val="Calibri"/>
        <family val="2"/>
      </rPr>
      <t xml:space="preserve">? </t>
    </r>
  </si>
  <si>
    <t xml:space="preserve">  
Nodwch gyfanswm yr wythnosau o hyfforddiant achrededig a gwblhawyd fel rhan o'r contract hwn.
Defnyddiwch y maes ar y dde i ddarparu gwybodaeth, lle y bo'n bosibl, sy'n ategu'r ffigur hwn. </t>
  </si>
  <si>
    <r>
      <t xml:space="preserve">Nodwch gyfanswm yr </t>
    </r>
    <r>
      <rPr>
        <b/>
        <u/>
        <sz val="11"/>
        <color theme="1"/>
        <rFont val="Calibri"/>
        <family val="2"/>
      </rPr>
      <t>wythnosau o brofiad gwaith / interneiaeth</t>
    </r>
    <r>
      <rPr>
        <sz val="11"/>
        <color theme="1"/>
        <rFont val="Calibri"/>
        <family val="2"/>
      </rPr>
      <t xml:space="preserve"> a gwblhawyd fel rhan o'r contract hwn yn ystod y cyfnod a gwmpesir gan y cyflwyniad hwn?</t>
    </r>
  </si>
  <si>
    <r>
      <t xml:space="preserve">Nodwch gyfanswm yr wythnosau o brofiad gwaith / interneiaeth a gwblhawyd fel rhan o'r contract hwn.
</t>
    </r>
    <r>
      <rPr>
        <i/>
        <sz val="11"/>
        <color indexed="8"/>
        <rFont val="Calibri"/>
        <family val="2"/>
      </rPr>
      <t xml:space="preserve">Defnyddiwch y maes ar y dde i ddarparu gwybodaeth, lle y bo'n bosibl, sy'n ategu'r ffigur hwn. </t>
    </r>
  </si>
  <si>
    <r>
      <t xml:space="preserve">Faint o </t>
    </r>
    <r>
      <rPr>
        <b/>
        <u/>
        <sz val="11"/>
        <rFont val="Calibri"/>
        <family val="2"/>
      </rPr>
      <t>wythnosau o hyfforddiant achrededig</t>
    </r>
    <r>
      <rPr>
        <sz val="11"/>
        <rFont val="Calibri"/>
        <family val="2"/>
      </rPr>
      <t xml:space="preserve"> o unrhyw lefel a gwblhawyd fel rhan o'r contract hwn yn ystod y cyfnod a gwmpesir gan y cyflwyniad hwn?</t>
    </r>
  </si>
  <si>
    <t>CYFARWYDDYD : Darparwch y wybodaeth ganlynol lle roedd y Sefydliad Sector Cyhoeddus wedi gofyn am y rhain ac maent wedi'u cyflawni o ganlyniad uniongyrchol i'r contract/prosiect hwn.</t>
  </si>
  <si>
    <t>TAFLEN WAITH</t>
  </si>
  <si>
    <t>METRIG</t>
  </si>
  <si>
    <t>DISGRIFIAD O'R METRIG</t>
  </si>
  <si>
    <t>GWERTH</t>
  </si>
  <si>
    <t>FFYNHONNELL</t>
  </si>
  <si>
    <t>YR AMGYLCHEDD AC ADNODDAU</t>
  </si>
  <si>
    <t>Gwefan 'Treth Gwarediadau Tirlenwi' Llywodraeth Cymru: y diweddariad diwethaf 7 Mehefin 2018
https://gov.wales/funding/fiscal-reform/welsh-taxes/landfill-disposals-tax/?lang=en</t>
  </si>
  <si>
    <t xml:space="preserve">Y gyfradd gyfeintiol gyfunol fesul metr ciwbig ar gyfer taliadau mesuredig safonol am Ddŵr a Charthffosiaeth </t>
  </si>
  <si>
    <t>Nodau Llesiant Cenedlaethau'r Dyfodol</t>
  </si>
  <si>
    <t>Cymru lewyrchus</t>
  </si>
  <si>
    <t xml:space="preserve"> Cymru lewyrchus</t>
  </si>
  <si>
    <t>Cymru o gymunedau cydlynus</t>
  </si>
  <si>
    <t>Cymru â diwylliant bywiog lle mae'r Gymraeg yn ffynnu</t>
  </si>
  <si>
    <t>Cymru iachach</t>
  </si>
  <si>
    <t xml:space="preserve">  Cymru lewyrchus</t>
  </si>
  <si>
    <t>Cymru sy'n fwy cyfartal</t>
  </si>
  <si>
    <t xml:space="preserve"> Cymru sy'n fwy cyfartal</t>
  </si>
  <si>
    <t xml:space="preserve">  Cymru sy'n fwy cyfartal</t>
  </si>
  <si>
    <t>LLUOSYDD CONTRACT</t>
  </si>
  <si>
    <t>Gwerth contract</t>
  </si>
  <si>
    <t>Lluosydd lleol Cymru</t>
  </si>
  <si>
    <t>BUDDION YCHWANEGOL</t>
  </si>
  <si>
    <t>BUDDION Y GELLIR EU TROI'N ARIAN PAROD</t>
  </si>
  <si>
    <t>Buddsoddiad uniongyrchol</t>
  </si>
  <si>
    <t>Refeniw i fusnesau wedi'u lleoli yng Nghymru</t>
  </si>
  <si>
    <t>Y ganran a wariwyd ar fusnesau wedi'u lleoli yng Nghymru yn ystod y cyfnod a gwmpesir gan y cyflwyniad hwn?</t>
  </si>
  <si>
    <t xml:space="preserve">Incwm i bobl sy'n byw yng Nghymru   </t>
  </si>
  <si>
    <r>
      <t>Arbedion drwy leihau'r defnydd o ddŵ</t>
    </r>
    <r>
      <rPr>
        <sz val="8.8000000000000007"/>
        <rFont val="Calibri"/>
        <family val="2"/>
      </rPr>
      <t>r</t>
    </r>
  </si>
  <si>
    <t>Rhoddion ar ffurf arian parod / nawdd – gweithgaredau Diwylliannol</t>
  </si>
  <si>
    <t>Rhoddion ar ffurf arian parod / nawdd – Gweithgareddau chwaraeon</t>
  </si>
  <si>
    <t>Rhoddion ar ffurf arian parod / nawdd – gweithgareddau Cymunedol neu Addysgol</t>
  </si>
  <si>
    <t>Cyfanswm y buddsoddiad yn economi Cymru</t>
  </si>
  <si>
    <t>Cyfraniad at BBaChau wedi'u lleoli yng Nghymru</t>
  </si>
  <si>
    <t>Y ganran a wariwyd ar BBaChau wedi'u lleoli yng Nghymru</t>
  </si>
  <si>
    <t>Cyfraniad at fentrau yn y trydydd sector wedi'u lleoli yng Nghymru</t>
  </si>
  <si>
    <t>Y ganran a wariwyd ar Fentrau yn y Trydydd Sector wedi'u lleoli yng Nghymru</t>
  </si>
  <si>
    <t>Canran yr isgontractwyr a dalwyd o fewn 30 diwrnod</t>
  </si>
  <si>
    <r>
      <t xml:space="preserve">A yw </t>
    </r>
    <r>
      <rPr>
        <b/>
        <u/>
        <sz val="11"/>
        <color theme="1"/>
        <rFont val="Calibri"/>
        <family val="2"/>
      </rPr>
      <t>Cyfrif Banc Prosiect</t>
    </r>
    <r>
      <rPr>
        <sz val="11"/>
        <color theme="1"/>
        <rFont val="Calibri"/>
        <family val="2"/>
      </rPr>
      <t xml:space="preserve"> yn cael ei ddefnyddio ar y prosiect hwn?</t>
    </r>
  </si>
  <si>
    <t>A yw Cyfrif Banc Prosiect wedi'i ddefnyddio ar gyfer y contract hwn?</t>
  </si>
  <si>
    <t>Staff sy'n byw yng Nghymru sydd wedi'u cadw</t>
  </si>
  <si>
    <t>Lleihau diweithdra byrdymor</t>
  </si>
  <si>
    <t>Lleihau diweithdra hirdymor</t>
  </si>
  <si>
    <t>Gweithwyr di-waith a gyflogwyd</t>
  </si>
  <si>
    <t>Gweithwyr difreintiedig a gyflogwyd</t>
  </si>
  <si>
    <t>Gweithwyr difreintiedig iawn a gyflogwyd</t>
  </si>
  <si>
    <t>Gweithwyr anabl a gyflogwyd</t>
  </si>
  <si>
    <t xml:space="preserve">Cyfanswm y cyfleoedd Cyflogaeth a Hyfforddiant a grëwyd ar y contract hwn yn ystod y cyfnod a gwmpesir gan y cyflwyniad hwn?  </t>
  </si>
  <si>
    <t xml:space="preserve">Cyfanswm yr wythnosau o hyfforddiant a ddarparwyd ar y contract hwn yn ystod y cyfnod a gwmpesir gan y cyflwyniad hwn?  </t>
  </si>
  <si>
    <t>Prentisiaethau</t>
  </si>
  <si>
    <t>Hyfforddeiaethau</t>
  </si>
  <si>
    <t>Wythnosau prentisiaeth</t>
  </si>
  <si>
    <t>Wythnosau hyfforddeiaeth</t>
  </si>
  <si>
    <t>Profiad gwaith neu interneiaethau</t>
  </si>
  <si>
    <t>Wythnosau o brofiad gwaith neu interneiaethau</t>
  </si>
  <si>
    <t>Lleoliadau i raddedigion</t>
  </si>
  <si>
    <t>Wythnosau lleoliadau i raddedigion</t>
  </si>
  <si>
    <t>Treialon gwaith</t>
  </si>
  <si>
    <t>Wythnosau treialon gwaith</t>
  </si>
  <si>
    <t>Lleoliadau gwaith gwirfoddol</t>
  </si>
  <si>
    <t>Wythnosau gwirfoddoli</t>
  </si>
  <si>
    <t>Hyfforddiant achrededig a gwblhawyd</t>
  </si>
  <si>
    <t>Wythnosau o hyfforddiant achrededig</t>
  </si>
  <si>
    <t>Hyfforddiant heb ei achredu a gwblhawyd</t>
  </si>
  <si>
    <t>Wythnosau o hyfforddiant heb ei achredu</t>
  </si>
  <si>
    <t xml:space="preserve">Gweithgareddau addysgol sy'n gysylltiedig â phynciau STEM a gefnogwyd fel rhan o'r contract hwn  </t>
  </si>
  <si>
    <t>Nifer y gwersi / gweithgareddau Gwyddoniaeth a gefnogwyd</t>
  </si>
  <si>
    <t>Nifer y disgyblion / myfyrwyr a gafodd fudd o wersi / gweithgareddau Gwyddoniaeth a gefnogwyd</t>
  </si>
  <si>
    <t>Nifer y gwersi / gweithgareddau Technoleg a gefnogwyd</t>
  </si>
  <si>
    <t>Nifer y disgyblion / myfyrwyr a gafodd fudd o wersi / gweithgareddau Technoleg a gefnogwyd</t>
  </si>
  <si>
    <t>Nifer y gwersi / gweithgareddau Mathemateg a gefnogwyd</t>
  </si>
  <si>
    <t>Tunnelli o wastraff a ddargyfeiriwyd o safleoedd tirlenwi</t>
  </si>
  <si>
    <r>
      <t>Lleihad yn y defnydd o ddŵ</t>
    </r>
    <r>
      <rPr>
        <sz val="8.8000000000000007"/>
        <rFont val="Calibri"/>
        <family val="2"/>
      </rPr>
      <t>r</t>
    </r>
    <r>
      <rPr>
        <sz val="11"/>
        <rFont val="Calibri"/>
        <family val="2"/>
      </rPr>
      <t xml:space="preserve"> (Metrau ciwbig) </t>
    </r>
  </si>
  <si>
    <t>BETH YW YSTYR HYN?</t>
  </si>
  <si>
    <t>Mae'r dudalen hon yn crynhoi'r buddion cymunedol ar gyfer y contract neu'r prosiect sy'n cael ei ystyried. Os na ofynnwyd i chi gofnodi gwybodaeth ar gyfer amcanion Buddion Cymunedol penodol neu os nad ydych wedi gallu darparu'r holl wybodaeth y gofynnwyd amdani mewn taflenni gwaith blaenorol, gall rhai o'r meysydd canlyniadau isod aros yn wag.  Mae'r dudalen hon hefyd yn esbonio'r fethodoleg sy'n sail i'r ffigurau a gyflwynir.</t>
  </si>
  <si>
    <t>Dyma'r gwerth a nodir yn 1.5.</t>
  </si>
  <si>
    <t>Mae'r ganran hon yn cynrychioli faint o gyfanswm y gwariant ar fusnesau yn 1.3 a wariwyd ar fusnesau wedi'u lleoli yng Nghymru fel y'i nodir yn 2.2</t>
  </si>
  <si>
    <t>Dyma gyfanswm yr arian a arbedwyd yn ystod y cyfnod a gwmpesir gan y cyflwyniad hwn drwy leihau'r defnydd o ddŵr fel rhan o'r contract hwn yn 4.5. Mae'r ffigur hwn yn seiliedig ar daliadau mesuredig safonol presennol ar gyfer ardrethi dŵr a charthffosiaeth ar gyfer Dŵr Cymru. Mae'r ffigur hwn yn seiliedig ar nifer y metrau ciwbig a arbedwyd drwy fesurau i leihau'r defnydd o ddŵr yn ystod y cyfnod a gwmpesir gan y cyflwyniad hwn. Gall hyn gynnwys, er enghraifft, fesurau i leihau'r defnydd o ddŵr neu faint o ddŵr sy'n gollwng, defnyddio casgenni dŵr, dŵr 'llwyd', neu fesurau cynaliadwy eraill.
Rhaid cyflwyno'r ffigur hwn mewn metrau ciwbig.  1 metr ciwbig = 1000 litr.</t>
  </si>
  <si>
    <t>Crynodeb o ganlyniadau Buddion Cymunedol Llesiant Cenedlaethau'r Dyfodol wedi'u grwpio yn ôl Nodau Llesiant Cenedlaethau'r Dyfodol</t>
  </si>
  <si>
    <r>
      <t xml:space="preserve">1. Cymru lewyrychus
</t>
    </r>
    <r>
      <rPr>
        <sz val="12"/>
        <rFont val="Calibri"/>
        <family val="2"/>
      </rPr>
      <t>Cymdeithas arloesol, gynhyrchiol, carbon isel sy’n cydnabod y terfynau sydd ar yr amgylchedd byd-eang ac sydd, o ganlyniad, yn defnyddio adnoddau mewn modd effeithlon a chymesur (gan gynnwys gweithredu ar newid yn yr hinsawdd); ac sy’n datblygu poblogaeth fedrus ac addysgedig mewn economi sy’n cynhyrchu cyfoeth ac yn cynnig cyfleoedd cyflogaeth, gan ganiatáu i bobl fanteisio ar y cyfoeth a gynhyrchir drwy gael gafael ar waith addas.</t>
    </r>
  </si>
  <si>
    <r>
      <t xml:space="preserve">2. Cymru gydnerth
</t>
    </r>
    <r>
      <rPr>
        <sz val="12"/>
        <rFont val="Calibri"/>
        <family val="2"/>
      </rPr>
      <t>Cenedl sy’n cynnal ac yn gwella amgylchedd naturiol bioamrywiol gydag ecosystemau iach gweithredol sy’n cynnal cydnerthedd cymdeithasol, economaidd ac ecolegol ynghyd â’r gallu i addasu i newid (er enghraifft newid yn  yr hinsawdd).</t>
    </r>
  </si>
  <si>
    <r>
      <t xml:space="preserve">4. Cymru sy'n fwy cyfartal
</t>
    </r>
    <r>
      <rPr>
        <sz val="12"/>
        <color theme="0"/>
        <rFont val="Calibri"/>
        <family val="2"/>
      </rPr>
      <t>Cymdeithas sy’n galluogi pobl i gyflawni eu potensial ni waeth beth fo’u cefndir neu eu hamgylchiadau (gan gynnwys eu cefndir a'u hamgylchiadau economaidd-gymdeithasol).</t>
    </r>
  </si>
  <si>
    <r>
      <t xml:space="preserve">5. Cymru o gymunedau cydlynus
</t>
    </r>
    <r>
      <rPr>
        <sz val="12"/>
        <color theme="0"/>
        <rFont val="Calibri"/>
        <family val="2"/>
      </rPr>
      <t>Cymunedau atyniadol, hyfyw a diogel sydd â chysylltiadau da.</t>
    </r>
  </si>
  <si>
    <r>
      <t xml:space="preserve">6. Cymru â diwylliant bywiog lle mae'r Gymraeg yn ffynnu
</t>
    </r>
    <r>
      <rPr>
        <sz val="12"/>
        <color theme="0"/>
        <rFont val="Calibri"/>
        <family val="2"/>
      </rPr>
      <t>Cymdeithas sy’n hyrwyddo ac yn gwarchod diwylliant, treftadaeth a’r Gymraeg ac sy’n annog pobl i gyfranogi yn y celfyddydau, a chwaraeon a gweithgareddau hamdden.</t>
    </r>
  </si>
  <si>
    <r>
      <t xml:space="preserve">7. Cymru sy'n gyfrifol ar lefel fyd-eang
</t>
    </r>
    <r>
      <rPr>
        <sz val="12"/>
        <color theme="0"/>
        <rFont val="Calibri"/>
        <family val="2"/>
      </rPr>
      <t>Cenedl sydd, wrth iddi wneud unrhyw beth i wella llesiant economaidd, cymdeithasol, amgylcheddol a diwylliannol Cymru, yn ystyried a allai gwneud peth o’r fath gyfrannu’n gadarnhaol at lesiant byd-eang.</t>
    </r>
  </si>
  <si>
    <t>Ffioedd y Dreth Gwarediadau Tirlenwi a arbedwyd</t>
  </si>
  <si>
    <t xml:space="preserve">Dyma werth y contract i economi Cymru a gynhyrchwyd yn ystod y cyfnod a gwmpesir gan y cyflwyniad hwn. </t>
  </si>
  <si>
    <t>Canlyniadau R13</t>
  </si>
  <si>
    <t>Cyffredinol 1.2</t>
  </si>
  <si>
    <t>Canlyniadau R2</t>
  </si>
  <si>
    <t>Canlyniadau R3</t>
  </si>
  <si>
    <t>Canlyniadau R4</t>
  </si>
  <si>
    <t>Canlyniadau R5</t>
  </si>
  <si>
    <t>Canlyniadau R6</t>
  </si>
  <si>
    <t>Canlyniadau R14</t>
  </si>
  <si>
    <t>Canlyniadau R15</t>
  </si>
  <si>
    <t>Canlyniadau R16</t>
  </si>
  <si>
    <t>Canlyniadau R17</t>
  </si>
  <si>
    <t>Canlyniadau R18</t>
  </si>
  <si>
    <t>Canlyniadau R25</t>
  </si>
  <si>
    <t>Canlyniadau R26</t>
  </si>
  <si>
    <t>Canlyniadau R27</t>
  </si>
  <si>
    <t>Canlyniadau R28</t>
  </si>
  <si>
    <t>Canlyniadau R33</t>
  </si>
  <si>
    <t>Canlyniadau R34</t>
  </si>
  <si>
    <t>Canlyniadau R39</t>
  </si>
  <si>
    <t>Canlyniadau R41</t>
  </si>
  <si>
    <t>Canlyniadau R42</t>
  </si>
  <si>
    <t>Canlyniadau R43</t>
  </si>
  <si>
    <t>Canlyniadau R44</t>
  </si>
  <si>
    <t>Canlyniadau R45</t>
  </si>
  <si>
    <t>Canlyniadau R46</t>
  </si>
  <si>
    <t>Canlyniadau R47</t>
  </si>
  <si>
    <t>Canlyniadau R48</t>
  </si>
  <si>
    <t>Canlyniadau R49</t>
  </si>
  <si>
    <t>Canlyniadau R50</t>
  </si>
  <si>
    <t>Canlyniadau R51</t>
  </si>
  <si>
    <t>Canlyniadau R52</t>
  </si>
  <si>
    <t>Canlyniadau R53</t>
  </si>
  <si>
    <t>Canlyniadau R9</t>
  </si>
  <si>
    <t>Canlyniadau R19</t>
  </si>
  <si>
    <t>Canlyniadau R20</t>
  </si>
  <si>
    <t>Canlyniadau R21</t>
  </si>
  <si>
    <t>Canlyniadau R22</t>
  </si>
  <si>
    <t>Canlyniadau R23</t>
  </si>
  <si>
    <t>Canlyniadau R24</t>
  </si>
  <si>
    <t>Canlyniadau R29</t>
  </si>
  <si>
    <t>Canlyniadau R30</t>
  </si>
  <si>
    <t>Canlyniadau R31</t>
  </si>
  <si>
    <t>Canlyniadau R32</t>
  </si>
  <si>
    <t>Canlyniadau R35</t>
  </si>
  <si>
    <t>Canlyniadau R36</t>
  </si>
  <si>
    <t>Canlyniadau R37</t>
  </si>
  <si>
    <t>Canlyniadau R38</t>
  </si>
  <si>
    <t>Canlyniadau R7</t>
  </si>
  <si>
    <t>Canlyniadau R10</t>
  </si>
  <si>
    <t>Canlyniadau R8</t>
  </si>
  <si>
    <t>Canlyniadau R11</t>
  </si>
  <si>
    <t>Canlyniadau R12</t>
  </si>
  <si>
    <t>Refeniw i fusnesau sydd wedi'u lleoli yng Nghymru</t>
  </si>
  <si>
    <t xml:space="preserve">Incwm i bobl sy'n byw yng Nghymru  </t>
  </si>
  <si>
    <r>
      <t>Arbedion drwy leihau'r defnydd o ddŵ</t>
    </r>
    <r>
      <rPr>
        <sz val="9.9"/>
        <rFont val="Calibri"/>
        <family val="2"/>
      </rPr>
      <t>r</t>
    </r>
  </si>
  <si>
    <r>
      <t xml:space="preserve">Dyma </t>
    </r>
    <r>
      <rPr>
        <u/>
        <sz val="11"/>
        <rFont val="Calibri"/>
        <family val="2"/>
      </rPr>
      <t>ganran yr arian a wariwyd ar fusnesau wedi'u lleoli yng Nghymru</t>
    </r>
    <r>
      <rPr>
        <sz val="11"/>
        <rFont val="Calibri"/>
        <family val="2"/>
      </rPr>
      <t xml:space="preserve">, y ffigur a nodir yn 2.2, </t>
    </r>
    <r>
      <rPr>
        <u/>
        <sz val="11"/>
        <rFont val="Calibri"/>
        <family val="2"/>
      </rPr>
      <t>a oedd hefyd yn BBaChau.</t>
    </r>
  </si>
  <si>
    <r>
      <t xml:space="preserve">Dyma </t>
    </r>
    <r>
      <rPr>
        <u/>
        <sz val="11"/>
        <color indexed="8"/>
        <rFont val="Calibri"/>
        <family val="2"/>
      </rPr>
      <t>ganran yr arian a wariwyd ar fusnesau wedi'u lleoli yng Nghymru</t>
    </r>
    <r>
      <rPr>
        <sz val="11"/>
        <color indexed="8"/>
        <rFont val="Calibri"/>
        <family val="2"/>
      </rPr>
      <t xml:space="preserve">, y ffigur a nodir yn 2.2, </t>
    </r>
    <r>
      <rPr>
        <u/>
        <sz val="11"/>
        <color indexed="8"/>
        <rFont val="Calibri"/>
        <family val="2"/>
      </rPr>
      <t>a oedd hefyd yn BBaChau</t>
    </r>
    <r>
      <rPr>
        <sz val="11"/>
        <color indexed="8"/>
        <rFont val="Calibri"/>
        <family val="2"/>
      </rPr>
      <t>.</t>
    </r>
  </si>
  <si>
    <t xml:space="preserve">Cyfraniad at fentrau yn y trydydd sector wedi'u lleoli yng Nghymru     </t>
  </si>
  <si>
    <t xml:space="preserve">Gweithgareddau addysgol sy'n gysylltiedig â phynciau STEM </t>
  </si>
  <si>
    <t xml:space="preserve">Lleihad yn y defnydd o ddŵr (Metrau ciwbig) </t>
  </si>
  <si>
    <t>Rhoddion ar ffurf arian parod / nawdd – gweithgareddau Chwaraeon</t>
  </si>
  <si>
    <t>Rhoddion ar ffurf arian parod / nawdd – gweithgareddau Diwylliannol</t>
  </si>
  <si>
    <r>
      <t xml:space="preserve">Dyma </t>
    </r>
    <r>
      <rPr>
        <u/>
        <sz val="11"/>
        <rFont val="Calibri"/>
        <family val="2"/>
      </rPr>
      <t>ganran yr arian a wariwyd ar fusnesau wedi'u lleoli yng Nghymru</t>
    </r>
    <r>
      <rPr>
        <sz val="11"/>
        <rFont val="Calibri"/>
        <family val="2"/>
      </rPr>
      <t xml:space="preserve">, y ffigur a nodir yn 2.2, </t>
    </r>
    <r>
      <rPr>
        <u/>
        <sz val="11"/>
        <rFont val="Calibri"/>
        <family val="2"/>
      </rPr>
      <t>a oedd hefyd yn Fentrau yn y Trydydd Sector</t>
    </r>
  </si>
  <si>
    <r>
      <t xml:space="preserve">Dyma </t>
    </r>
    <r>
      <rPr>
        <u/>
        <sz val="11"/>
        <color indexed="8"/>
        <rFont val="Calibri"/>
        <family val="2"/>
      </rPr>
      <t>ganran yr arian a wariwyd ar fusnesau wedi'u lleoli yng Nghymru</t>
    </r>
    <r>
      <rPr>
        <sz val="11"/>
        <color indexed="8"/>
        <rFont val="Calibri"/>
        <family val="2"/>
      </rPr>
      <t xml:space="preserve">, y ffigur a nodir yn 2.2, </t>
    </r>
    <r>
      <rPr>
        <b/>
        <sz val="11"/>
        <color indexed="8"/>
        <rFont val="Calibri"/>
        <family val="2"/>
      </rPr>
      <t>a oedd hefyd yn Fentrau yn y Trydydd Sector</t>
    </r>
  </si>
  <si>
    <r>
      <t xml:space="preserve">Dyma </t>
    </r>
    <r>
      <rPr>
        <u/>
        <sz val="11"/>
        <color indexed="8"/>
        <rFont val="Calibri"/>
        <family val="2"/>
      </rPr>
      <t>ganran yr isgontractwyr a dalwyd o fewn 30 diwrnod</t>
    </r>
    <r>
      <rPr>
        <sz val="11"/>
        <color indexed="8"/>
        <rFont val="Calibri"/>
        <family val="2"/>
      </rPr>
      <t xml:space="preserve"> yn ystod y cyfnod a gwmpesir gan y cyflwyniad hwn</t>
    </r>
    <r>
      <rPr>
        <sz val="11"/>
        <rFont val="Calibri"/>
        <family val="2"/>
      </rPr>
      <t>. Dyma'r ffigur a nodir yn 2.6</t>
    </r>
  </si>
  <si>
    <r>
      <t xml:space="preserve">Dyma </t>
    </r>
    <r>
      <rPr>
        <u/>
        <sz val="11"/>
        <rFont val="Calibri"/>
        <family val="2"/>
      </rPr>
      <t>ganran yr isgontractwyr a dalwyd o fewn 30 diwrnod</t>
    </r>
    <r>
      <rPr>
        <sz val="11"/>
        <rFont val="Calibri"/>
        <family val="2"/>
      </rPr>
      <t xml:space="preserve"> yn ystod y cyfnod a gwmpesir gan y cyflwyniad hwn. Dyma'r ffigur a nodir yn 2.6</t>
    </r>
  </si>
  <si>
    <t>Mae Cyfrifon Banc Prosiect yn helpu i wella tryloywder a sicrhau bod contractwyr a phartneriaid yn y gadwyn gyflenwi yn cael eu talu'n brydlon.</t>
  </si>
  <si>
    <r>
      <t xml:space="preserve">Dyma </t>
    </r>
    <r>
      <rPr>
        <u/>
        <sz val="11"/>
        <rFont val="Calibri"/>
        <family val="2"/>
      </rPr>
      <t>gyfanswm y cyfleoedd cyflogaeth neu hyfforddiant a grëwyd</t>
    </r>
    <r>
      <rPr>
        <sz val="11"/>
        <rFont val="Calibri"/>
        <family val="2"/>
      </rPr>
      <t xml:space="preserve"> ac a gofnodir yn</t>
    </r>
    <r>
      <rPr>
        <sz val="11"/>
        <rFont val="Calibri"/>
        <family val="2"/>
      </rPr>
      <t xml:space="preserve"> 3.5, 3.6, 7.1, 7.3, 7.5, 7.7, 7.9, 7.11, 7.13, 7.15</t>
    </r>
  </si>
  <si>
    <r>
      <t xml:space="preserve">Dyma </t>
    </r>
    <r>
      <rPr>
        <u/>
        <sz val="11"/>
        <color indexed="8"/>
        <rFont val="Calibri"/>
        <family val="2"/>
      </rPr>
      <t>gyfanswm y cyfleoedd cyflogaeth neu hyfforddiant a grëwyd</t>
    </r>
    <r>
      <rPr>
        <sz val="11"/>
        <color indexed="8"/>
        <rFont val="Calibri"/>
        <family val="2"/>
      </rPr>
      <t xml:space="preserve"> ac a gofnodir yn 3.5, 3.6, 7.1, 7.3, 7.5, 7.7, 7.9, 7.11, 7.13, 7.15</t>
    </r>
  </si>
  <si>
    <r>
      <t xml:space="preserve">Dyma </t>
    </r>
    <r>
      <rPr>
        <u/>
        <sz val="11"/>
        <rFont val="Calibri"/>
        <family val="2"/>
      </rPr>
      <t>gyfanswm yr wythnosau o hyfforddiant a grëwyd</t>
    </r>
    <r>
      <rPr>
        <sz val="11"/>
        <rFont val="Calibri"/>
        <family val="2"/>
      </rPr>
      <t xml:space="preserve"> ac a gofnodir yn </t>
    </r>
    <r>
      <rPr>
        <sz val="11"/>
        <rFont val="Calibri"/>
        <family val="2"/>
      </rPr>
      <t>7.2, 7.4 ,7.6, 7.8, 7.10, 7.12, 7.14, 7.16</t>
    </r>
  </si>
  <si>
    <r>
      <t xml:space="preserve">Dyma </t>
    </r>
    <r>
      <rPr>
        <u/>
        <sz val="11"/>
        <color indexed="8"/>
        <rFont val="Calibri"/>
        <family val="2"/>
      </rPr>
      <t>gyfanswm yr wythnosau o hyfforddiant a grëwyd</t>
    </r>
    <r>
      <rPr>
        <sz val="11"/>
        <color indexed="8"/>
        <rFont val="Calibri"/>
        <family val="2"/>
      </rPr>
      <t xml:space="preserve"> ac a gofnodir yn 7.2, 7.4 ,7.6, 7.8, 7.10, 7.12, 7.14, 7.16</t>
    </r>
  </si>
  <si>
    <r>
      <t xml:space="preserve">Dyma nifer y </t>
    </r>
    <r>
      <rPr>
        <u/>
        <sz val="11"/>
        <rFont val="Calibri"/>
        <family val="2"/>
      </rPr>
      <t>cyfleoedd prentisiaethau a ddechreuwyd</t>
    </r>
    <r>
      <rPr>
        <sz val="11"/>
        <rFont val="Calibri"/>
        <family val="2"/>
      </rPr>
      <t xml:space="preserve"> gan bobl sy'n byw yng Nghymru fel rhan o'r contract hwn yn ystod y cyfnod a gwmpesir gan y cyflwyniad hwn. Dyma'r ffigur a nodir yn 7.1</t>
    </r>
  </si>
  <si>
    <r>
      <t xml:space="preserve">Dyma nifer y cyfleoedd prentisiaethau a ddechreuwyd gan bobl sy'n byw yng Nghymru fel rhan o'r contract hwn yn ystod y cyfnod a gwmpesir gan y cyflwyniad hwn. Dyma'r ffigur a nodir yn </t>
    </r>
    <r>
      <rPr>
        <sz val="11"/>
        <rFont val="Calibri"/>
        <family val="2"/>
      </rPr>
      <t>5.1</t>
    </r>
  </si>
  <si>
    <r>
      <t xml:space="preserve">Dyma </t>
    </r>
    <r>
      <rPr>
        <u/>
        <sz val="11"/>
        <rFont val="Calibri"/>
        <family val="2"/>
      </rPr>
      <t>gyfanswm yr wythnosau prentisiaeth</t>
    </r>
    <r>
      <rPr>
        <sz val="11"/>
        <rFont val="Calibri"/>
        <family val="2"/>
      </rPr>
      <t xml:space="preserve"> a gwblhawyd yn ystod y cyfnod a gwmpesir gan y cyflwyniad hwn. Dyma'r ffigur a nodir yn 7.2</t>
    </r>
  </si>
  <si>
    <r>
      <t xml:space="preserve">Dyma nifer yr </t>
    </r>
    <r>
      <rPr>
        <u/>
        <sz val="11"/>
        <rFont val="Calibri"/>
        <family val="2"/>
      </rPr>
      <t>hyfforddeiaethau a gwblhawyd</t>
    </r>
    <r>
      <rPr>
        <sz val="11"/>
        <rFont val="Calibri"/>
        <family val="2"/>
      </rPr>
      <t xml:space="preserve"> gan bobl sy'n byw yng Nghymru fel rhan o'r contract hwn yn ystod y cyfnod a gwmpesir gan y cyflwyniad hwn. Dyma'r ffigur a nodir yn 7.3</t>
    </r>
  </si>
  <si>
    <r>
      <t xml:space="preserve">Dyma nifer yr </t>
    </r>
    <r>
      <rPr>
        <u/>
        <sz val="11"/>
        <color indexed="8"/>
        <rFont val="Calibri"/>
        <family val="2"/>
      </rPr>
      <t>hyfforddeiaethau a gwblhawyd</t>
    </r>
    <r>
      <rPr>
        <sz val="11"/>
        <color indexed="8"/>
        <rFont val="Calibri"/>
        <family val="2"/>
      </rPr>
      <t xml:space="preserve"> gan bobl sy'n byw yng Nghymru fel rhan o'r contract hwn yn ystod y cyfnod a gwmpesir gan y cyflwyniad hwn. Dyma'r ffigur a nodir yn</t>
    </r>
    <r>
      <rPr>
        <sz val="11"/>
        <rFont val="Calibri"/>
        <family val="2"/>
      </rPr>
      <t xml:space="preserve"> 5.3</t>
    </r>
  </si>
  <si>
    <r>
      <t xml:space="preserve">Dyma gyfanswm y </t>
    </r>
    <r>
      <rPr>
        <u/>
        <sz val="11"/>
        <color indexed="8"/>
        <rFont val="Calibri"/>
        <family val="2"/>
      </rPr>
      <t>lleoliadau profiad gwaith / interneiaethau a gwblhawyd</t>
    </r>
    <r>
      <rPr>
        <sz val="11"/>
        <color indexed="8"/>
        <rFont val="Calibri"/>
        <family val="2"/>
      </rPr>
      <t xml:space="preserve"> fel rhan o'r contract hwn.  Dyma'r ffigur a nodir yn</t>
    </r>
    <r>
      <rPr>
        <sz val="11"/>
        <rFont val="Calibri"/>
        <family val="2"/>
      </rPr>
      <t xml:space="preserve"> 5.5</t>
    </r>
  </si>
  <si>
    <r>
      <t xml:space="preserve">Dyma gyfanswm yr </t>
    </r>
    <r>
      <rPr>
        <u/>
        <sz val="11"/>
        <color indexed="8"/>
        <rFont val="Calibri"/>
        <family val="2"/>
      </rPr>
      <t>wythnosau o brofiad gwaith / interneiaethau</t>
    </r>
    <r>
      <rPr>
        <sz val="11"/>
        <color indexed="8"/>
        <rFont val="Calibri"/>
        <family val="2"/>
      </rPr>
      <t xml:space="preserve"> yn ystod y cyfnod a gwmpesir gan y cyflwyniad hwn.  Dyma'r ffigur a nodir yn</t>
    </r>
    <r>
      <rPr>
        <sz val="11"/>
        <rFont val="Calibri"/>
        <family val="2"/>
      </rPr>
      <t xml:space="preserve"> 5.6</t>
    </r>
  </si>
  <si>
    <r>
      <t>Dyma</t>
    </r>
    <r>
      <rPr>
        <u/>
        <sz val="11"/>
        <rFont val="Calibri"/>
        <family val="2"/>
      </rPr>
      <t xml:space="preserve"> </t>
    </r>
    <r>
      <rPr>
        <sz val="11"/>
        <rFont val="Calibri"/>
        <family val="2"/>
      </rPr>
      <t xml:space="preserve">gyfanswm yr </t>
    </r>
    <r>
      <rPr>
        <u/>
        <sz val="11"/>
        <rFont val="Calibri"/>
        <family val="2"/>
      </rPr>
      <t>wythnosau o brofiad gwaith / interneiaethau</t>
    </r>
    <r>
      <rPr>
        <sz val="11"/>
        <rFont val="Calibri"/>
        <family val="2"/>
      </rPr>
      <t xml:space="preserve"> yn ystod y cyfnod a gwmpesir gan y cyflwyniad hwn.  Dyma'r ffigur a nodir yn 7.6</t>
    </r>
  </si>
  <si>
    <r>
      <t xml:space="preserve">Dyma nifer y </t>
    </r>
    <r>
      <rPr>
        <u/>
        <sz val="11"/>
        <rFont val="Calibri"/>
        <family val="2"/>
      </rPr>
      <t>lleoliadau i raddedigion a gwblhawyd</t>
    </r>
    <r>
      <rPr>
        <sz val="11"/>
        <rFont val="Calibri"/>
        <family val="2"/>
      </rPr>
      <t xml:space="preserve"> gan bobl sy'n byw yng Nghymru fel rhan o'r contract hwn yn ystod y cyfnod a gwmpesir gan y cyflwyniad hwn. Dyma'r ffigur a nodir yn 7.7</t>
    </r>
  </si>
  <si>
    <r>
      <t xml:space="preserve">Dyma nifer y </t>
    </r>
    <r>
      <rPr>
        <u/>
        <sz val="11"/>
        <color indexed="8"/>
        <rFont val="Calibri"/>
        <family val="2"/>
      </rPr>
      <t>lleoliadau i raddedigion a gwblhawyd</t>
    </r>
    <r>
      <rPr>
        <sz val="11"/>
        <color indexed="8"/>
        <rFont val="Calibri"/>
        <family val="2"/>
      </rPr>
      <t xml:space="preserve"> gan bobl sy'n byw yng Nghymru fel rhan o'r contract hwn yn ystod y cyfnod a gwmpesir gan y cyflwyniad hwn. Dyma'r ffigur a nodir yn</t>
    </r>
    <r>
      <rPr>
        <sz val="11"/>
        <rFont val="Calibri"/>
        <family val="2"/>
      </rPr>
      <t xml:space="preserve"> 5.7</t>
    </r>
  </si>
  <si>
    <r>
      <t xml:space="preserve">Dyma gyfanswm yr </t>
    </r>
    <r>
      <rPr>
        <u/>
        <sz val="11"/>
        <rFont val="Calibri"/>
        <family val="2"/>
      </rPr>
      <t>wythnosau lleoliadau i raddedigion</t>
    </r>
    <r>
      <rPr>
        <sz val="11"/>
        <rFont val="Calibri"/>
        <family val="2"/>
      </rPr>
      <t xml:space="preserve"> yn ystod y cyfnod a gwmpesir gan y cyflwyniad hwn.  Dyma'r ffigur a nodir yn 7.8</t>
    </r>
  </si>
  <si>
    <r>
      <t xml:space="preserve">Dyma nifer y </t>
    </r>
    <r>
      <rPr>
        <u/>
        <sz val="11"/>
        <rFont val="Calibri"/>
        <family val="2"/>
      </rPr>
      <t>treialon gwaith a gwblhawyd</t>
    </r>
    <r>
      <rPr>
        <sz val="11"/>
        <rFont val="Calibri"/>
        <family val="2"/>
      </rPr>
      <t xml:space="preserve"> gan bobl sy'n byw yng Nghymru fel rhan o'r contract hwn yn ystod y cyfnod a gwmpesir gan y cyflwyniad hwn. Dyma'r ffigur a nodir yn 7.9</t>
    </r>
  </si>
  <si>
    <r>
      <t xml:space="preserve">Dyma nifer y </t>
    </r>
    <r>
      <rPr>
        <u/>
        <sz val="11"/>
        <color indexed="8"/>
        <rFont val="Calibri"/>
        <family val="2"/>
      </rPr>
      <t>treialon gwaith a gwblhawyd</t>
    </r>
    <r>
      <rPr>
        <sz val="11"/>
        <color indexed="8"/>
        <rFont val="Calibri"/>
        <family val="2"/>
      </rPr>
      <t xml:space="preserve"> gan bobl sy'n byw yng Nghymru fel rhan o'r contract hwn yn ystod y cyfnod a gwmpesir gan y cyflwyniad hwn. Dyma'r ffigur a nodir yn</t>
    </r>
    <r>
      <rPr>
        <sz val="11"/>
        <rFont val="Calibri"/>
        <family val="2"/>
      </rPr>
      <t xml:space="preserve"> 5.9</t>
    </r>
  </si>
  <si>
    <r>
      <t xml:space="preserve">Dyma nifer yr </t>
    </r>
    <r>
      <rPr>
        <u/>
        <sz val="11"/>
        <rFont val="Calibri"/>
        <family val="2"/>
      </rPr>
      <t>wythnosau treialon gwaith</t>
    </r>
    <r>
      <rPr>
        <sz val="11"/>
        <rFont val="Calibri"/>
        <family val="2"/>
      </rPr>
      <t xml:space="preserve"> yn ystod y cyfnod a gwmpesir gan y cyflwyniad hwn. Dyma'r ffgur a nodir yn 7.10</t>
    </r>
  </si>
  <si>
    <r>
      <t xml:space="preserve">Dyma gyfanswm yr </t>
    </r>
    <r>
      <rPr>
        <u/>
        <sz val="11"/>
        <rFont val="Calibri"/>
        <family val="2"/>
      </rPr>
      <t>wythnosau gwirfoddoli</t>
    </r>
    <r>
      <rPr>
        <sz val="11"/>
        <rFont val="Calibri"/>
        <family val="2"/>
      </rPr>
      <t xml:space="preserve"> yn ystod y cyfnod a gwmpesir gan y cyflwyniad hwn. Dyma'r ffigur a nodir yn 7.12</t>
    </r>
  </si>
  <si>
    <r>
      <t xml:space="preserve">Dyma gyfanswm yr </t>
    </r>
    <r>
      <rPr>
        <u/>
        <sz val="11"/>
        <color indexed="8"/>
        <rFont val="Calibri"/>
        <family val="2"/>
      </rPr>
      <t>wythnosau gwirfoddoli</t>
    </r>
    <r>
      <rPr>
        <sz val="11"/>
        <color indexed="8"/>
        <rFont val="Calibri"/>
        <family val="2"/>
      </rPr>
      <t xml:space="preserve"> yn ystod y cyfnod a gwmpesir gan y cyflwyniad hwn. Dyma'r ffigur a nodir yn</t>
    </r>
    <r>
      <rPr>
        <sz val="11"/>
        <rFont val="Calibri"/>
        <family val="2"/>
      </rPr>
      <t xml:space="preserve"> 5.12</t>
    </r>
  </si>
  <si>
    <r>
      <t xml:space="preserve">Dyma gyfanwm yr </t>
    </r>
    <r>
      <rPr>
        <u/>
        <sz val="11"/>
        <rFont val="Calibri"/>
        <family val="2"/>
      </rPr>
      <t>wythnosau o hyfforddiant achrededig</t>
    </r>
    <r>
      <rPr>
        <sz val="11"/>
        <rFont val="Calibri"/>
        <family val="2"/>
      </rPr>
      <t xml:space="preserve"> yn ystod y cyfnod a gwmpesir gan y cyflwyniad hwn.  Dyma'r ffigur a nodir yn 7.14</t>
    </r>
  </si>
  <si>
    <r>
      <t xml:space="preserve">Dyma gyfanwm yr </t>
    </r>
    <r>
      <rPr>
        <u/>
        <sz val="11"/>
        <color indexed="8"/>
        <rFont val="Calibri"/>
        <family val="2"/>
      </rPr>
      <t>wythnosau o hyfforddiant achrededig</t>
    </r>
    <r>
      <rPr>
        <sz val="11"/>
        <color indexed="8"/>
        <rFont val="Calibri"/>
        <family val="2"/>
      </rPr>
      <t xml:space="preserve"> yn ystod y cyfnod a gwmpesir gan y cyflwyniad hwn.  Dyma'r ffigur a nodir yn</t>
    </r>
    <r>
      <rPr>
        <sz val="11"/>
        <rFont val="Calibri"/>
        <family val="2"/>
      </rPr>
      <t xml:space="preserve"> 5.14</t>
    </r>
  </si>
  <si>
    <r>
      <t xml:space="preserve">Dyma gyfanswm yr </t>
    </r>
    <r>
      <rPr>
        <u/>
        <sz val="11"/>
        <rFont val="Calibri"/>
        <family val="2"/>
      </rPr>
      <t>wythnosau o hyfforddiant achrededig</t>
    </r>
    <r>
      <rPr>
        <sz val="11"/>
        <rFont val="Calibri"/>
        <family val="2"/>
      </rPr>
      <t xml:space="preserve"> a gwblhawyd fel rhan o'r contract hwn. Dyma'r ffigur a nodir yn 7.16</t>
    </r>
  </si>
  <si>
    <r>
      <t xml:space="preserve">Dyma gyfanswm yr </t>
    </r>
    <r>
      <rPr>
        <u/>
        <sz val="11"/>
        <color indexed="8"/>
        <rFont val="Calibri"/>
        <family val="2"/>
      </rPr>
      <t>wythnosau o hyfforddiant achrededig</t>
    </r>
    <r>
      <rPr>
        <sz val="11"/>
        <color indexed="8"/>
        <rFont val="Calibri"/>
        <family val="2"/>
      </rPr>
      <t xml:space="preserve"> a gwblhawyd fel rhan o'r contract hwn. Dyma'r ffigur a nodir yn</t>
    </r>
    <r>
      <rPr>
        <sz val="11"/>
        <rFont val="Calibri"/>
        <family val="2"/>
      </rPr>
      <t xml:space="preserve"> 5.16</t>
    </r>
  </si>
  <si>
    <t>Dyma nifer y gwersi / gweithgareddau Gwyddoniaeth a gefnogwyd drwy'r contract hwn yn 5.5</t>
  </si>
  <si>
    <t>Dyma nifer y gwersi / gweithgareddau Technoleg a gefnogwyd drwy'r contract hwn yn 5.7</t>
  </si>
  <si>
    <t>Dyma nifer y gwersi / gweithgareddau Peirianneg a gefnogwyd drwy'r contract hwn yn 5.9</t>
  </si>
  <si>
    <t>Dyma nifer y gwersi / gweithgareddau Mathemateg a gefnogwyd drwy'r contract hwn yn 5.11</t>
  </si>
  <si>
    <r>
      <t xml:space="preserve">Dyma </t>
    </r>
    <r>
      <rPr>
        <u/>
        <sz val="11"/>
        <color indexed="8"/>
        <rFont val="Calibri"/>
        <family val="2"/>
      </rPr>
      <t>Nifer y gwersi / gweithgareddau Gwyddoniaeth a gefnogwyd</t>
    </r>
    <r>
      <rPr>
        <sz val="11"/>
        <color indexed="8"/>
        <rFont val="Calibri"/>
        <family val="2"/>
      </rPr>
      <t xml:space="preserve"> drwy'r contract hwn.</t>
    </r>
  </si>
  <si>
    <t>Dengys hyn a oedd gweithgareddau addysgol sy'n gysylltiedig â phynciau STEM (Gwyddoniaeth, Technoleg, Peirianneg a Mathemateg) wedi'u cynnwys fel rhan o'r contract hwn.</t>
  </si>
  <si>
    <t>Dyma Nifer y disgyblion / myfyrwyr a gafodd fudd o wersi / gweithgareddau Gwyddoniaeth a gefnogwyd drwy'r contract hwn yn 5.6</t>
  </si>
  <si>
    <t>Dyma Nifer y disgyblion / myfyrwyr a gafodd fudd o wersi / gweithgareddau Technoleg a gefnogwyd drwy'r contract hwn yn 5.8</t>
  </si>
  <si>
    <t>Dyma Nifer y disgyblion / myfyrwyr a gafodd fudd o wersi / gweithgareddau Peirianneg a gefnogwyd drwy'r contract hwn yn 5.10</t>
  </si>
  <si>
    <t>Dyma Nifer y disgyblion / myfyrwyr a gafodd fudd o wersi / gweithgareddau Mathemateg a gefnogwyd drwy'r contract hwn yn 5.12</t>
  </si>
  <si>
    <r>
      <t xml:space="preserve">Dyma </t>
    </r>
    <r>
      <rPr>
        <u/>
        <sz val="11"/>
        <color indexed="8"/>
        <rFont val="Calibri"/>
        <family val="2"/>
      </rPr>
      <t>Nifer y disgyblion / myfyrwyr</t>
    </r>
    <r>
      <rPr>
        <sz val="11"/>
        <color indexed="8"/>
        <rFont val="Calibri"/>
        <family val="2"/>
      </rPr>
      <t xml:space="preserve"> a gafodd fudd o wersi / gweithgareddau Gwyddoniaeth a gefnogwyd drwy'r contract hwn</t>
    </r>
  </si>
  <si>
    <r>
      <t xml:space="preserve">Dyma </t>
    </r>
    <r>
      <rPr>
        <u/>
        <sz val="11"/>
        <color indexed="8"/>
        <rFont val="Calibri"/>
        <family val="2"/>
      </rPr>
      <t>Nifer y gwersi / gweithgareddau Technoleg a gefnogwyd</t>
    </r>
    <r>
      <rPr>
        <sz val="11"/>
        <color indexed="8"/>
        <rFont val="Calibri"/>
        <family val="2"/>
      </rPr>
      <t xml:space="preserve"> drwy'r contract hwn</t>
    </r>
  </si>
  <si>
    <r>
      <t xml:space="preserve">Dyma </t>
    </r>
    <r>
      <rPr>
        <u/>
        <sz val="11"/>
        <color indexed="8"/>
        <rFont val="Calibri"/>
        <family val="2"/>
      </rPr>
      <t>Nifer y disgyblion / myfyrwyr</t>
    </r>
    <r>
      <rPr>
        <sz val="11"/>
        <color indexed="8"/>
        <rFont val="Calibri"/>
        <family val="2"/>
      </rPr>
      <t xml:space="preserve"> a gafodd fudd o wersi / gweithgareddau Technoleg a gefnogwyd drwy'r contract hwn</t>
    </r>
  </si>
  <si>
    <r>
      <t xml:space="preserve">Dyma </t>
    </r>
    <r>
      <rPr>
        <u/>
        <sz val="11"/>
        <color indexed="8"/>
        <rFont val="Calibri"/>
        <family val="2"/>
      </rPr>
      <t>Nifer y disgyblion / myfyrwyr</t>
    </r>
    <r>
      <rPr>
        <sz val="11"/>
        <color indexed="8"/>
        <rFont val="Calibri"/>
        <family val="2"/>
      </rPr>
      <t xml:space="preserve"> a gafodd fudd o wersi / gweithgareddau Peirianneg a gefnogwyd drwy'r contract hwn</t>
    </r>
  </si>
  <si>
    <r>
      <t xml:space="preserve">Dyma </t>
    </r>
    <r>
      <rPr>
        <u/>
        <sz val="11"/>
        <color indexed="8"/>
        <rFont val="Calibri"/>
        <family val="2"/>
      </rPr>
      <t>Nifer y gwersi / gweithgareddau Mathemateg a gefnogwy</t>
    </r>
    <r>
      <rPr>
        <sz val="11"/>
        <color indexed="8"/>
        <rFont val="Calibri"/>
        <family val="2"/>
      </rPr>
      <t>d drwy'r contract hwn</t>
    </r>
  </si>
  <si>
    <r>
      <t xml:space="preserve">Dyma </t>
    </r>
    <r>
      <rPr>
        <u/>
        <sz val="11"/>
        <color indexed="8"/>
        <rFont val="Calibri"/>
        <family val="2"/>
      </rPr>
      <t>Nifer y gwersi / gweithgareddau Peirianneg a gefnogwyd</t>
    </r>
    <r>
      <rPr>
        <sz val="11"/>
        <color indexed="8"/>
        <rFont val="Calibri"/>
        <family val="2"/>
      </rPr>
      <t xml:space="preserve"> drwy'r contract hwn</t>
    </r>
  </si>
  <si>
    <r>
      <t xml:space="preserve">Dyma </t>
    </r>
    <r>
      <rPr>
        <u/>
        <sz val="11"/>
        <color indexed="8"/>
        <rFont val="Calibri"/>
        <family val="2"/>
      </rPr>
      <t>Nifer y disgyblion / myfyrwyr</t>
    </r>
    <r>
      <rPr>
        <sz val="11"/>
        <color indexed="8"/>
        <rFont val="Calibri"/>
        <family val="2"/>
      </rPr>
      <t xml:space="preserve"> a gafodd fudd o wersi / gweithgareddau Mathemateg a gefnogwyd drwy'r contract hwn</t>
    </r>
  </si>
  <si>
    <r>
      <t xml:space="preserve">Dyma'r swm a gyfrannodd y contractiwr at weithgareddau Cymunedol neu Addysgol ar ffurf </t>
    </r>
    <r>
      <rPr>
        <u/>
        <sz val="11"/>
        <color indexed="8"/>
        <rFont val="Calibri"/>
        <family val="2"/>
      </rPr>
      <t>rhoddion arian parod</t>
    </r>
    <r>
      <rPr>
        <sz val="11"/>
        <color indexed="8"/>
        <rFont val="Calibri"/>
        <family val="2"/>
      </rPr>
      <t xml:space="preserve"> yn ystod y cyfnod a gwmpesir gan y cyflwyniad hwn.  Dyma'r ffigur a nodir yn 5.3</t>
    </r>
  </si>
  <si>
    <r>
      <t xml:space="preserve">Dyma'r swm a gyfrannodd y contractiwr at weithgareddau Diwylliannol ar ffurf </t>
    </r>
    <r>
      <rPr>
        <u/>
        <sz val="11"/>
        <color indexed="8"/>
        <rFont val="Calibri"/>
        <family val="2"/>
      </rPr>
      <t>rhoddion arian parod</t>
    </r>
    <r>
      <rPr>
        <sz val="11"/>
        <color indexed="8"/>
        <rFont val="Calibri"/>
        <family val="2"/>
      </rPr>
      <t xml:space="preserve"> yn ystod y cyfnod a gwmpesir gan y cyflwyniad hwn.  Dyma'r ffigur a nodir yn 6.5</t>
    </r>
  </si>
  <si>
    <r>
      <rPr>
        <b/>
        <sz val="16"/>
        <color indexed="8"/>
        <rFont val="Calibri"/>
        <family val="2"/>
      </rPr>
      <t>Y Diffiniad o Fuddion Cymunedol yng Nghymru.</t>
    </r>
    <r>
      <rPr>
        <sz val="16"/>
        <color indexed="8"/>
        <rFont val="Calibri"/>
        <family val="2"/>
      </rPr>
      <t xml:space="preserve"> </t>
    </r>
    <r>
      <rPr>
        <i/>
        <sz val="16"/>
        <color indexed="8"/>
        <rFont val="Calibri"/>
        <family val="2"/>
      </rPr>
      <t xml:space="preserve">Mae Buddion Cymunedol yn cyfeirio at gynnwys ‘amcanion buddion cymunedol’ neu ‘gymalau cymdeithasol’ fel amodau contract yn ymarferion caffael y sector cyhoeddus y bwriedir iddynt sicrhau gwerth ychwanegol / buddion ychwanegol ar ben y rhai y mae'r contract wedi cael ei roi ar waith ar eu cyfer, bod materion cymdeithasol, economaidd ac amgylcheddol ehangach yn cael eu hystyried, lle y bo'n bosibl, wrth gynnig contractau adeiladu, contractau gwasanaeth neu gontractau cyflenwadau ar dendr’ 
</t>
    </r>
  </si>
  <si>
    <r>
      <t xml:space="preserve">Bwriedir i'r fersiwn hon o'r Pecyn Mesur Buddion Cymunedol helpu cyrff yn y sector cyhoeddus yng Nghymru i gofnodi canlyniadau contractau y mae amcanion Buddion Cymunedol wedi'u cynllunio ar eu cyfer a dangos sut mae'r canlyniadau hyn yn helpu i gyflawni Nodau Llesiant Deddf Llesiant Cenedlaethau'r Dyfodol 2015 (Deddf LlCD). Er ei bod yn bosibl cefnogi pob un o Nodau Deddf LlCD drwy gymhwyso dull Buddion Cymunedol, bydd natur / pwnc eich contract yn pennu, i raddau helaeth, pa Nodau sydd fwyaf perthnasol. Ar y cyfan, mae Buddion Cymunedol yn canolbwyntio'n benodol ar gyflawni canlyniadau sy'n cyfrannu at Nodau Deddf LlCD o greu </t>
    </r>
    <r>
      <rPr>
        <b/>
        <sz val="11"/>
        <color indexed="8"/>
        <rFont val="Calibri"/>
        <family val="2"/>
      </rPr>
      <t>Cymru Lewyrchus, Cymru Iachach a Chymru sy'n Fwy Cyfartal</t>
    </r>
    <r>
      <rPr>
        <sz val="11"/>
        <color indexed="8"/>
        <rFont val="Calibri"/>
        <family val="2"/>
      </rPr>
      <t xml:space="preserve">.
</t>
    </r>
    <r>
      <rPr>
        <b/>
        <sz val="11"/>
        <color indexed="8"/>
        <rFont val="Calibri"/>
        <family val="2"/>
      </rPr>
      <t>Cymru Lewyrchus</t>
    </r>
    <r>
      <rPr>
        <sz val="11"/>
        <color indexed="8"/>
        <rFont val="Calibri"/>
        <family val="2"/>
      </rPr>
      <t xml:space="preserve"> drwy helpu i greu cyfleoedd i gefnogi'r gwaith o ddatblygu sgiliau a thyfu BBaChau er mwyn cael effaith gadarnhaol ar economi Cymru a, thrwy wneud hynny, hyrwyddo 
</t>
    </r>
    <r>
      <rPr>
        <b/>
        <sz val="11"/>
        <color indexed="8"/>
        <rFont val="Calibri"/>
        <family val="2"/>
      </rPr>
      <t>Cymru Iachach</t>
    </r>
    <r>
      <rPr>
        <sz val="11"/>
        <color indexed="8"/>
        <rFont val="Calibri"/>
        <family val="2"/>
      </rPr>
      <t xml:space="preserve">, gan gydnabod y cysylltiad cryf a sefydledig rhwng bod heb waith ac iechyd gwael ac, i'r gwrthwyneb, gyflogaeth ac iechyd corfforol ac iechyd meddwl gwell, llesiant materol a chyfranogiad llawn mewn cymdeithas i unigolion, yn ogystal â'r effaith ehangach ar eu teuluoedd. Mae teuluoedd heb aelod sy'n gweithio yn llawer mwy tebygol o fod ar incwm isel a dioddef tlodi parhaus a, thrwy wneud hynny, hyrwyddo 
</t>
    </r>
    <r>
      <rPr>
        <b/>
        <sz val="11"/>
        <color indexed="8"/>
        <rFont val="Calibri"/>
        <family val="2"/>
      </rPr>
      <t>Cymru sy'n Fwy Cyfartal</t>
    </r>
    <r>
      <rPr>
        <sz val="11"/>
        <color indexed="8"/>
        <rFont val="Calibri"/>
        <family val="2"/>
      </rPr>
      <t xml:space="preserve">, drwy weithio i ddarparu cyfleoedd cyflogaeth a hyfforddiant yn ogystal ag addysg a chymorth cymunedol ym mhob rhan o Gymru, gan annog canolbwyntio ar y rhai mewn grwpiau 'difreintiedig'.
Er mwyn helpu i nodi'r cysylltiadau hyn a chofnodi canlyniadau, mae pob llinell o'r pecyn mesur hwn wedi'i chodio â lliw fel a ganlyn er mwyn nodi'r Nodau Llesiant y maent yn ymwneud â nhw ac, o bosibl, yn cyfrannu atynt.  
</t>
    </r>
  </si>
  <si>
    <t>Cenedl sy’n cynnal ac yn gwella amgylchedd naturiol bioamrywiol gydag ecosystemau iach gweithredol sy’n cynnal cydnerthedd cymdeithasol, economaidd ac ecolegol ynghyd â’r gallu i addasu i newid (er enghraifft newid yn yr hinsawdd).</t>
  </si>
  <si>
    <r>
      <t xml:space="preserve">Dylai'r holl wybodaeth a gofnodir yn y Pecyn Mesur Buddion Cymunedol fod am weithgarwch sy'n ymwneud â'r contract yn unig,  yn hytrach na gweithrediadau cyffredinol y sefydliad.
</t>
    </r>
    <r>
      <rPr>
        <b/>
        <sz val="12"/>
        <rFont val="Calibri"/>
        <family val="2"/>
      </rPr>
      <t>Buddion Cymunedol Mandadol – Metrigau Allweddol y mae'n rhaid eu cofnodi, o leiaf</t>
    </r>
    <r>
      <rPr>
        <sz val="12"/>
        <rFont val="Calibri"/>
        <family val="2"/>
      </rPr>
      <t xml:space="preserve">
</t>
    </r>
    <r>
      <rPr>
        <u/>
        <sz val="12"/>
        <rFont val="Calibri"/>
        <family val="2"/>
      </rPr>
      <t>Mae'r canlynol yn rhestr o'r metrigau allweddol y mae'n rhaid eu cofnodi, o leiaf,</t>
    </r>
    <r>
      <rPr>
        <sz val="12"/>
        <rFont val="Calibri"/>
        <family val="2"/>
      </rPr>
      <t xml:space="preserve"> er mwyn i fuddion economaidd-gymdeithasol sylfaenol cymhwyso'r dull Buddion Cymunedol at y contract hwn allu cael eu cyfrifo. Caiff y wybodaeth hon ei hategu gan ganlyniadau unrhyw amcanion Buddion Cymunedol ychwanegol a bennir gan y sefydliad sector cyhoeddus ar gyfer y contract hwn. 
• Dadansoddiad o werth y contract rhwng gwariant ar fusnesau/cyflenwyr o gymharu â gwariant ar bobl/staff</t>
    </r>
    <r>
      <rPr>
        <b/>
        <sz val="12"/>
        <color rgb="FFFF0000"/>
        <rFont val="Calibri"/>
        <family val="2"/>
      </rPr>
      <t xml:space="preserve"> </t>
    </r>
    <r>
      <rPr>
        <sz val="12"/>
        <rFont val="Calibri"/>
        <family val="2"/>
      </rPr>
      <t>[Taflen waith gyffredinol 1]
• Y swm a wariwyd ar gyflenwyr wedi'u lleoli yng Nghymru</t>
    </r>
    <r>
      <rPr>
        <b/>
        <sz val="12"/>
        <color rgb="FFFF0000"/>
        <rFont val="Calibri"/>
        <family val="2"/>
      </rPr>
      <t xml:space="preserve"> </t>
    </r>
    <r>
      <rPr>
        <sz val="12"/>
        <rFont val="Calibri"/>
        <family val="2"/>
      </rPr>
      <t xml:space="preserve">[Taflen waith 2: Cadwyn Gyflenwi]
• Y swm a wariwyd ar gyflenwyr wedi'u lleoli yng Nghymru sydd hefyd yn BBaChau [Taflen waith 2: Cadwyn Gyflenwi]
• Y swm a wariwyd ar gyflenwyr wedi'u lleoli yng Nghymru sydd hefyd yn fentrau yn y trydydd sector (Taflen waith 2: Cadwyn Gyflenwi]
• Y swm a wariwyd ar staff o Gymru a gyflogwyd ar y prosiect hwn naill ai fel cyflogeion amser llawn neu fel recriwtiaid Buddion Cymunedol neu a gymerwyd fel hyfforddeion neu er mwyn iddynt gael profiad gwaith. (Rhestrir y categorïau hyfforddiant a phrofiad gwaith ar daflen waith HYFFORDDIANT) [Taflen waith 3: Hyfforddiant]
• Cyfanswm y bobl ddi-waith a difreintiedig a gyflogwyd [Taflen waith 3: Cyflogaeth]
</t>
    </r>
    <r>
      <rPr>
        <b/>
        <sz val="12"/>
        <rFont val="Calibri"/>
        <family val="2"/>
      </rPr>
      <t>Buddion Cymunedol Dewisol</t>
    </r>
    <r>
      <rPr>
        <sz val="12"/>
        <rFont val="Calibri"/>
        <family val="2"/>
      </rPr>
      <t xml:space="preserve">
Dylech hefyd gofnodi unrhyw amcanion Buddion Cymunedol eraill sy'n benodol i'r contract y mae'r Sefydliad Sector Cyhoeddus wedi'u pennu. 
</t>
    </r>
  </si>
  <si>
    <t>Gall y pecyn gael ei gwblhau naill ai gan y Sefydliad Sector Cyhoeddus neu Ddarparwr y Gwasanaeth/y Cyflenwr. Fodd bynnag, bydd angen i'r ddau barti gymeradwyo'r cyflwyniad ar daflen waith y Ffurflen Gymeradwyo. Ar gyfer y taflenni gwaith Cyflogaeth, Cymunedol a Hyfforddiant, croesewir data gan isgontractwyr hefyd os yw'n briodol ac yn rhesymol ymarferol ar gyfer maint y contract.</t>
  </si>
  <si>
    <r>
      <t xml:space="preserve">Defnyddiwch y </t>
    </r>
    <r>
      <rPr>
        <b/>
        <sz val="12"/>
        <color theme="1"/>
        <rFont val="Calibri"/>
        <family val="2"/>
      </rPr>
      <t>blychau SYLWADAU wrth ochr pob rhes i ychwanegu esboniad cryno o'r buddion a gofnodwyd, lle y bo'n bosibl.</t>
    </r>
    <r>
      <rPr>
        <sz val="12"/>
        <color theme="1"/>
        <rFont val="Calibri"/>
        <family val="2"/>
      </rPr>
      <t xml:space="preserve">
Mae Llywodraeth Cymru yn awyddus i ddatblygu astudiaethau achos o becynnau mesur a gyflwynwyd. Fodd bynnag, ni ellir defnyddio ffigurau / rhifau heb fanylion esboniadol. Mae'n bwysig iawn rhoi 'sylwadau' cryno yn y celloedd i'r dde o unrhyw ffigurau ariannol neu unrhyw ffigurau eraill er mwyn esbonio manylion neu gyd-destun y ffigurau sy'n cael eu cofnodi e.e. ar y daflen CYMUNEDOL AC ADDYSGOL er mwyn nodi sut mae arian parod / nawdd wedi'i ddosbarthu ac esbonio'r gweithgareddau sy'n sail i'r buddion mewn nwyddau a gofnodwyd. 
Hefyd, mae </t>
    </r>
    <r>
      <rPr>
        <b/>
        <sz val="12"/>
        <color theme="1"/>
        <rFont val="Calibri"/>
        <family val="2"/>
      </rPr>
      <t xml:space="preserve">taflen waith gyffredinol ar gyfer SYLWADAU </t>
    </r>
    <r>
      <rPr>
        <sz val="12"/>
        <color theme="1"/>
        <rFont val="Calibri"/>
        <family val="2"/>
      </rPr>
      <t>y gallwch ei defnyddio i ddarparu unrhyw wybodaeth arall y credwch ei bod yn berthnasol i'r cyflwyniad nad yw wedi cael ei chofnodi rywle arall, megis agweddau cyd-destunol ar yr ymarfer caffael / prosiect a all fod wedi effeithio ar y canlyniadau e.e. adeiladu modwlaidd oddi ar y safle; defnyddio gweithwyr arbenigol / gosodwyr neu gyflenwyr achrededig o'r tu allan i Gymru a all fod wedi cyfyngu ar gyfleoedd i sicrhau Buddion Cymunedol yn yr ardal lle mae'r contract / prosiect yn cael ei gyflawni. 
Gellir cyflwyno dogfennau ar wahân hefyd ynghyd â'r pecyn Buddion Cymunedol a gyflwynir sy'n darparu gwybodaeth ategol e.e. astudiaethau achos.</t>
    </r>
  </si>
  <si>
    <r>
      <t xml:space="preserve">Cwblhewch y wybodaeth ganlynol am y contract a darllenwch y cyfarwyddiadau ar daflen waith </t>
    </r>
    <r>
      <rPr>
        <b/>
        <u/>
        <sz val="12"/>
        <rFont val="Calibri"/>
        <family val="2"/>
      </rPr>
      <t>CEFNDIR</t>
    </r>
    <r>
      <rPr>
        <sz val="12"/>
        <rFont val="Calibri"/>
        <family val="2"/>
      </rPr>
      <t xml:space="preserve"> cyn cwblhau'r pecyn hwn.</t>
    </r>
  </si>
  <si>
    <t xml:space="preserve">Diben y llinell hon yw galluogi Gwerth Cymru i olrhain ac adrodd yn ôl i Adrannau Llywodraeth Cymru sy'n ariannu prosiectau yn llawn neu'n rhannol h.y. Rhaglen Ysgolion yr 21ain Ganrif a'r Is-adran Tai ac Adfywio ar brosiectau sy'n defnyddio cyllid SATC. Os dewisir 'Cyllid Adrannau eraill Llywodraeth Cymru' yng ngholofn gwympo C, rhowch fanylion yn y blwch hwn   
</t>
  </si>
  <si>
    <t>Dylid cynnwys teitl y Fframwaith A hyd y fframwaith (e.e. 3 blynedd gydag opsiwn ar gyfer blwyddyn ychwanegol) fel y nodir yng Nghyfnodolyn Swyddogol yr Undeb Ewropeaidd (OJEU) / Hysbysiad y Contract</t>
  </si>
  <si>
    <t>Dylid cyflwyno Pecynnau Mesur Buddion Cymunedol bob blwyddyn ar y dyddiad y dechreuodd y prosiect neu ar ddiwedd y contract ar gyfer contractau sy'n para llai na 2 flynedd/24 mis. 
Cadarnhewch y dyddiad dechrau a'r dyddiad dod i ben ar gyfer y cyfnod a gwmpesir gan y cyflwyniad hwn.</t>
  </si>
  <si>
    <r>
      <t>Os bydd gennych ymholiadau ynglŷn</t>
    </r>
    <r>
      <rPr>
        <sz val="10.8"/>
        <rFont val="Calibri"/>
        <family val="2"/>
      </rPr>
      <t xml:space="preserve"> </t>
    </r>
    <r>
      <rPr>
        <sz val="12"/>
        <rFont val="Calibri"/>
        <family val="2"/>
      </rPr>
      <t xml:space="preserve">â'r Pecyn Mesur neu unrhyw agwedd ar Bolisi Buddion Cymunedol, cysylltwch â: </t>
    </r>
  </si>
  <si>
    <t>Nodwch werth y gwariant sy'n ymwneud â nwyddau, gwasanaethau a gorbenion ar gyfer y cyfnod a gwmpesir gan y cyflwyniad hwn.</t>
  </si>
  <si>
    <t>CYFARWYDDYD: Ar ôl i chi gwblhau'r daflen waith uchod, ewch i'r daflen waith CADWYN GYFLENWI.</t>
  </si>
  <si>
    <t>Dylai'r ffigur hwn gynnwys costau sy'n gysylltiedig â gorbenion sy'n gysylltiedig â'r prosiect neu'r contract, megis costau gweithredu, er enghraifft, Cyllid, Yswiriant neu TG, yn ogystal â chostau sy'n gysylltiedig â Chyflenwyr ac isgontractwyr.</t>
  </si>
  <si>
    <t xml:space="preserve">Dylech ystyried bod busnesau wedi'u lleoli yng Nghymru yn fusnesau sy'n darparu'r rhan fwyaf o'r nwyddau neu'r gwasanaethau neu sy'n cyflawni'r rhan fwyaf o'r gwaith sy'n ymwneud â'r contract hwn o swyddfa neu swyddfeydd mewn codau post y mae'r llythrennau CF, CH, HR, LD, LL, NP, SA, ac SY wedi'u rhagddodi iddynt. </t>
  </si>
  <si>
    <t xml:space="preserve">Ystyrir bod Contractwr wedi'i leoli yng Nghymru os yw'n darparu'r rhan fwyaf o'r nwyddau neu'r gwasanaethau neu'n cyflawni'r rhan fwyaf o'r gwaith sy'n ymwneud â'r contract hwn o swyddfa neu swyddfeydd sydd wedi'u lleoli mewn codau post y mae'r llythrennau CF, CH, HR, LD, LL, NP, SA, ac SY wedi'u rhagddodi iddynt. 
</t>
  </si>
  <si>
    <r>
      <t xml:space="preserve">O'r gwerth a nodwyd yn 2.2, pa werth </t>
    </r>
    <r>
      <rPr>
        <b/>
        <u/>
        <sz val="11"/>
        <rFont val="Calibri"/>
        <family val="2"/>
      </rPr>
      <t>a</t>
    </r>
    <r>
      <rPr>
        <sz val="11"/>
        <rFont val="Calibri"/>
        <family val="2"/>
      </rPr>
      <t xml:space="preserve"> </t>
    </r>
    <r>
      <rPr>
        <b/>
        <u/>
        <sz val="11"/>
        <rFont val="Calibri"/>
        <family val="2"/>
      </rPr>
      <t>wariwyd ar fusnesau bach a chanolig (BBaChau) sydd wedi'u lleoli yng Nghymru</t>
    </r>
    <r>
      <rPr>
        <sz val="11"/>
        <rFont val="Calibri"/>
        <family val="2"/>
      </rPr>
      <t xml:space="preserve"> yn ystod y cyfnod a gwmpesir gan y cyflwyniad hwn?</t>
    </r>
  </si>
  <si>
    <r>
      <rPr>
        <b/>
        <u/>
        <sz val="11"/>
        <rFont val="Calibri"/>
        <family val="2"/>
      </rPr>
      <t>Canran</t>
    </r>
    <r>
      <rPr>
        <sz val="11"/>
        <rFont val="Calibri"/>
        <family val="2"/>
      </rPr>
      <t xml:space="preserve"> yr arian a wariwyd ar fusnesau wedi'u lleoli yng Nghymru</t>
    </r>
    <r>
      <rPr>
        <b/>
        <u/>
        <sz val="11"/>
        <rFont val="Calibri"/>
        <family val="2"/>
      </rPr>
      <t xml:space="preserve"> a</t>
    </r>
    <r>
      <rPr>
        <sz val="11"/>
        <rFont val="Calibri"/>
        <family val="2"/>
      </rPr>
      <t xml:space="preserve"> </t>
    </r>
    <r>
      <rPr>
        <b/>
        <u/>
        <sz val="11"/>
        <rFont val="Calibri"/>
        <family val="2"/>
      </rPr>
      <t>wariwyd ar BBaChau wedi'u lleoli yng Nghymru</t>
    </r>
    <r>
      <rPr>
        <sz val="11"/>
        <rFont val="Calibri"/>
        <family val="2"/>
      </rPr>
      <t>, yn ystod y cyfnod a gwmpesir gan y cyflwyniad hwn?</t>
    </r>
  </si>
  <si>
    <t>Mae Mentrau yn y Trydydd Sector yn fusnesau nid er elw sy'n masnachu at ddibenion cymdeithasol neu amgylcheddol. Mae Mentrau nid er elw yn y Trydydd Sector yn tueddu i fod yn fentrau cymdeithasol neu'n fentrau/ffatrïoedd â chymorth. Mae Mentrau yn y Trydydd Sector yn tueddu i fod yn sefydliadau yn y sector cymunedol a gwirfoddol.</t>
  </si>
  <si>
    <r>
      <rPr>
        <b/>
        <u/>
        <sz val="11"/>
        <rFont val="Calibri"/>
        <family val="2"/>
      </rPr>
      <t>Canran</t>
    </r>
    <r>
      <rPr>
        <sz val="11"/>
        <rFont val="Calibri"/>
        <family val="2"/>
      </rPr>
      <t xml:space="preserve"> yr arian a wariwyd ar fusnesau wedi'u lleoli yng Nghymru </t>
    </r>
    <r>
      <rPr>
        <b/>
        <u/>
        <sz val="11"/>
        <rFont val="Calibri"/>
        <family val="2"/>
      </rPr>
      <t>a wariwyd ar Fentrau yn y Trydydd Sector wedi'u lleoli yng Nghymru</t>
    </r>
    <r>
      <rPr>
        <sz val="11"/>
        <rFont val="Calibri"/>
        <family val="2"/>
      </rPr>
      <t xml:space="preserve"> yn ystod y cyfnod a gwmpesir gan y cyflwyniad hwn?</t>
    </r>
  </si>
  <si>
    <t>Os nad yw'r % yn cyfateb i 100%, defnyddiwch y maes testun ar y dde i roi crynodeb byr o'r ffordd rydych yn creu cyfleoedd i Fentrau yn y Trydydd Sector sydd wedi'u lleoli yng Nghymru.</t>
  </si>
  <si>
    <t>O ystyried y gyfran uchel o Fusnesau Bach a Chanolig (BBaChau) yng Nghymru ac effaith andwyol taliadau araf neu ohiriedig ar hyfywedd busnesau o'r fath pan fyddant yn cefnogi prosiectau caffael fel isgontractwyr, mae'n hanfodol bod cyrff yn y sector cyhoeddus yng Nghymru yn sicrhau bod taliadau teg a phrydlon yn cael eu gwneud ym mhob rhan o gadwyni cyflenwi sy'n gysylltiedig â'u contractau.
Dylai cyrff yn y sector cyhoeddus, o leiaf, sicrhau bod isgontractwyr yn cael eu talu o fewn 30 diwrnod yn unol â thelerau talu'r sector cyhoeddus. 
Os nad ydych yn defnyddio isgontractwyr ar y contract hwn, gadewch y blwch hwn yn wag</t>
  </si>
  <si>
    <t xml:space="preserve">CYFARWYDDYD – Yn seiliedig ar eich ateb i 3.5 uchod, cwblhewch res ar gyfer pob unigolyn sy'n byw yng Nghymru a oedd yn ddi-waith cyn cael swydd o ganlyniad i'r contract hwn. O'r gwymplen dewiswch am faint o amser (mewn wythnosau) yr oedd yr unigolyn yn ddi-waith cyn iddo gael ei gyflogi gan Ddarparwr y Gwasanaeth/y Cyflenwr a/neu'r isgontractwyr.  Yn olaf, nodwch a yw Darparwr y Gwasanaeth/y Cyflenwr a/neu'r isgontractwyr yn bwriadu parhau i gyflogi'r unigolyn ar ôl i'r contract gael ei gwblhau. 
Rhoddir diffiniadau o Weithwyr Anabl, Difreintiedig a Difreintiedig Iawn yn y blychau sylwadau yng nghelloedd H14 i J14. Daw'r diffiniadau hyn o Reoliad y Comisiwn (UE) Rhif 651/2014 dyddiedig 17 Mehefin 2014 ac Erthygl 2 Diffiniad o weithiwr difreintiedig iawn
Erthygl 2.19 o Reoliad (CE) 800/2008. </t>
  </si>
  <si>
    <r>
      <t xml:space="preserve">O'r gwerth uchod (3.1), faint </t>
    </r>
    <r>
      <rPr>
        <b/>
        <u/>
        <sz val="11"/>
        <color theme="1"/>
        <rFont val="Calibri"/>
        <family val="2"/>
      </rPr>
      <t>a wariwyd ar bobl sy'n byw yng Nghymru ac sy'n/a oedd yn cael eu cyflogi</t>
    </r>
    <r>
      <rPr>
        <sz val="11"/>
        <color theme="1"/>
        <rFont val="Calibri"/>
        <family val="2"/>
      </rPr>
      <t xml:space="preserve"> o ganlyniad i'r contract hwn yn ystod y cyfnod a gwmpesir gan y cyflwyniad hwn?</t>
    </r>
  </si>
  <si>
    <t>Dylech ystyried pobl sy'n byw yng Nghymru yn seiliedig ar eu lleoliad preswyl hysbys, eu cyfeiriad anfonebu neu eu cyfeiriad cyflogres. Mae codau post sy'n dechrau gyda'r codau canlynol yn gymwys fel rhai sydd yng Nghymru:  CF, CH, HR, LD, LL, NP, SA, ac SY. 
Dylech ystyried y bobl hynny sy'n cael eu cyflogi mewn perthynas â'r prosiect neu'r contract yn unig, ac nid gweithrediadau cyffredinol y cwmni.</t>
  </si>
  <si>
    <t>A yw'r contract hwn wedi galluogi'r Contractwr neu'r isgontractwyr i gadw staff a fyddai wedi cael eu diswyddo heb y gwaith a ddarparwyd gan y contract hwn yn ystod y cyfnod a gwmpesir gan y cyflwyniad hwn?</t>
  </si>
  <si>
    <r>
      <t xml:space="preserve">Staff a gedwir yw, </t>
    </r>
    <r>
      <rPr>
        <i/>
        <sz val="11"/>
        <rFont val="Calibri"/>
        <family val="2"/>
      </rPr>
      <t>'Staff a fyddai wedi cael eu diswyddo heb y gwaith a ddarparwyd gan y contract hwn ar gyfer y cyfnod a gwmpesir gan y cyflwyniad hwn'
Dylai Sefydliadau yn y Sector Cyhoeddus fodloni eu hunain bod hyn yn wir</t>
    </r>
    <r>
      <rPr>
        <sz val="11"/>
        <rFont val="Calibri"/>
        <family val="2"/>
      </rPr>
      <t>.</t>
    </r>
  </si>
  <si>
    <t xml:space="preserve">Cyflogi pobl ddi-waith (tymor y contract a hirdymor)
Peidiwch â chofnodi enwau'r rhai sy'n cael eu cyflogi isod ond sicrhewch y gall eich cofnodion groesgyfeirio 'unigolion 1, 2 3 ac ati' er mwyn sicrhau bod gwybodaeth bersonol yn cael ei diogelu ond y gellir ei harchwilio'n briodol. </t>
  </si>
  <si>
    <t xml:space="preserve">Dyma gyfanswm y tunelli o wastraff a gynhyrchwyd o ganlyniad i'r contract yn ystod y cyfnod a gwmpesir gan y cyflwyniad hwn. </t>
  </si>
  <si>
    <r>
      <t xml:space="preserve">Sawl </t>
    </r>
    <r>
      <rPr>
        <b/>
        <u/>
        <sz val="11"/>
        <rFont val="Calibri"/>
        <family val="2"/>
      </rPr>
      <t>tunnell o DDEUNYDD CYMWYS cyfradd ISAF</t>
    </r>
    <r>
      <rPr>
        <sz val="11"/>
        <rFont val="Calibri"/>
        <family val="2"/>
      </rPr>
      <t xml:space="preserve"> y mae Darparwr y Gwasanaeth/y Cyflenwr wedi'u dargyfeirio o safle tirlenwi i'w ailddefnyddio neu ei ailgylchu fel rhan o'r contract hwn yn ystod y cyfnod a gwmpesir gan y cyflwyniad hwn?</t>
    </r>
  </si>
  <si>
    <r>
      <t xml:space="preserve">Dylech ystyried bod unrhyw 'wastraff' a gynhyrchwyd o ganlyniad i'r contract hwn yn wastraff y gellid ei ddargyfeirio o safleoedd tirlenwi i'w ailddefnyddio neu ei ailgylchu.
</t>
    </r>
    <r>
      <rPr>
        <u/>
        <sz val="11"/>
        <rFont val="Calibri"/>
        <family val="2"/>
      </rPr>
      <t>DEUNYDDIAU CYMWYS</t>
    </r>
    <r>
      <rPr>
        <sz val="11"/>
        <rFont val="Calibri"/>
        <family val="2"/>
      </rPr>
      <t xml:space="preserve"> yw'r rhai a restrir yn Neddf Treth Gwarediadau Tirlenwi (Cymru) 2017 ATODLEN 1 : DEUNYDDIAU PENODEDIG AC AMODAU ac y </t>
    </r>
    <r>
      <rPr>
        <u/>
        <sz val="11"/>
        <rFont val="Calibri"/>
        <family val="2"/>
      </rPr>
      <t>codir tâl amdanynt ar y GYFRADD ISAF pan gânt eu hanfon i safle tirlenwi</t>
    </r>
  </si>
  <si>
    <r>
      <t xml:space="preserve">Dylech ystyried bod unrhyw 'wastraff' a gynhyrchwyd o ganlyniad i'r contract hwn yn wastraff y gellid ei ddargyfeirio o safleoedd tirlenwi i'w ailddefnyddio neu ei ailgylchu.
DEUNYDDIAU SAFONOL yw'r rhai nad ydynt yn cyd-fynd â'r manylebau ar gyfer Deunyddiau Cymwys ac Amodau fel y'u nodir yn Atodlen 1 i Ddeddf Treth Gwarediadau Tirlenwi (Cymru) 2017 a restrir yn ATODLEN 1 i Ddeddf Treth Gwarediadau Tirlenwi (Cymru) 2017: DEUNYDDIAU PENODEDIG AC AMODAU ac y </t>
    </r>
    <r>
      <rPr>
        <u/>
        <sz val="11"/>
        <rFont val="Calibri"/>
        <family val="2"/>
      </rPr>
      <t xml:space="preserve">codir tâl amdanynt ar y GYFRADD SAFONOL pan gânt eu hanfon i safle tirlenwi </t>
    </r>
    <r>
      <rPr>
        <b/>
        <u/>
        <sz val="11"/>
        <color indexed="8"/>
        <rFont val="Calibri"/>
        <family val="2"/>
      </rPr>
      <t/>
    </r>
  </si>
  <si>
    <r>
      <t xml:space="preserve">Faint o </t>
    </r>
    <r>
      <rPr>
        <b/>
        <u/>
        <sz val="11"/>
        <rFont val="Calibri"/>
        <family val="2"/>
      </rPr>
      <t xml:space="preserve">gyfraniadau arian parod neu nawdd </t>
    </r>
    <r>
      <rPr>
        <sz val="11"/>
        <rFont val="Calibri"/>
        <family val="2"/>
      </rPr>
      <t xml:space="preserve">a roddodd y contractwr a/neu'r isgontractwyr i sefydliadau neu brosiectau </t>
    </r>
    <r>
      <rPr>
        <b/>
        <u/>
        <sz val="11"/>
        <rFont val="Calibri"/>
        <family val="2"/>
      </rPr>
      <t>cymunedol neu addysgol</t>
    </r>
    <r>
      <rPr>
        <sz val="11"/>
        <rFont val="Calibri"/>
        <family val="2"/>
      </rPr>
      <t xml:space="preserve"> sydd wedi'u lleoli yng Nghymru yn ystod y cyfnod a gwmpesir gan y cyflwyniad hwn? 
</t>
    </r>
    <r>
      <rPr>
        <sz val="11"/>
        <color rgb="FFFF0000"/>
        <rFont val="Calibri"/>
        <family val="2"/>
      </rPr>
      <t xml:space="preserve">DS Dylid cofnodi </t>
    </r>
    <r>
      <rPr>
        <u/>
        <sz val="11"/>
        <color rgb="FFFF0000"/>
        <rFont val="Calibri"/>
        <family val="2"/>
      </rPr>
      <t>cyfraniadau arian parod neu nawdd</t>
    </r>
    <r>
      <rPr>
        <sz val="11"/>
        <color rgb="FFFF0000"/>
        <rFont val="Calibri"/>
        <family val="2"/>
      </rPr>
      <t xml:space="preserve"> i gefnogi </t>
    </r>
    <r>
      <rPr>
        <u/>
        <sz val="11"/>
        <color rgb="FFFF0000"/>
        <rFont val="Calibri"/>
        <family val="2"/>
      </rPr>
      <t>gweithgareddau diwylliannol neu chwaraeon</t>
    </r>
    <r>
      <rPr>
        <sz val="11"/>
        <color rgb="FFFF0000"/>
        <rFont val="Calibri"/>
        <family val="2"/>
      </rPr>
      <t xml:space="preserve"> ar y daflen DIWYLLIANT  </t>
    </r>
  </si>
  <si>
    <r>
      <t xml:space="preserve">Nifer </t>
    </r>
    <r>
      <rPr>
        <sz val="11"/>
        <rFont val="Calibri"/>
        <family val="2"/>
      </rPr>
      <t>y gwersi / gweithgareddau</t>
    </r>
    <r>
      <rPr>
        <b/>
        <sz val="11"/>
        <rFont val="Calibri"/>
        <family val="2"/>
      </rPr>
      <t xml:space="preserve"> </t>
    </r>
    <r>
      <rPr>
        <b/>
        <u/>
        <sz val="11"/>
        <rFont val="Calibri"/>
        <family val="2"/>
      </rPr>
      <t>Peirianneg</t>
    </r>
    <r>
      <rPr>
        <b/>
        <sz val="11"/>
        <rFont val="Calibri"/>
        <family val="2"/>
      </rPr>
      <t xml:space="preserve"> </t>
    </r>
    <r>
      <rPr>
        <sz val="11"/>
        <rFont val="Calibri"/>
        <family val="2"/>
      </rPr>
      <t>a gefnogwyd</t>
    </r>
  </si>
  <si>
    <r>
      <t xml:space="preserve">Nifer y disgyblion / myfyrwyr </t>
    </r>
    <r>
      <rPr>
        <sz val="11"/>
        <rFont val="Calibri"/>
        <family val="2"/>
      </rPr>
      <t>a gafodd fudd o wersi / gweithgareddau</t>
    </r>
    <r>
      <rPr>
        <b/>
        <u/>
        <sz val="11"/>
        <rFont val="Calibri"/>
        <family val="2"/>
      </rPr>
      <t xml:space="preserve"> Peirianneg </t>
    </r>
    <r>
      <rPr>
        <sz val="11"/>
        <rFont val="Calibri"/>
        <family val="2"/>
      </rPr>
      <t>a gefnogwyd</t>
    </r>
  </si>
  <si>
    <r>
      <rPr>
        <b/>
        <sz val="11"/>
        <rFont val="Calibri"/>
        <family val="2"/>
      </rPr>
      <t xml:space="preserve">Nifer </t>
    </r>
    <r>
      <rPr>
        <sz val="11"/>
        <rFont val="Calibri"/>
        <family val="2"/>
      </rPr>
      <t>y gwersi / gweithgareddau</t>
    </r>
    <r>
      <rPr>
        <b/>
        <sz val="11"/>
        <rFont val="Calibri"/>
        <family val="2"/>
      </rPr>
      <t xml:space="preserve"> Mathemateg </t>
    </r>
    <r>
      <rPr>
        <sz val="11"/>
        <rFont val="Calibri"/>
        <family val="2"/>
      </rPr>
      <t xml:space="preserve">a gefnogwyd </t>
    </r>
  </si>
  <si>
    <r>
      <t xml:space="preserve">Nifer y disgyblion / myfyrwyr </t>
    </r>
    <r>
      <rPr>
        <sz val="11"/>
        <rFont val="Calibri"/>
        <family val="2"/>
      </rPr>
      <t>a gafodd fudd o wersi / gweithgareddau</t>
    </r>
    <r>
      <rPr>
        <b/>
        <u/>
        <sz val="11"/>
        <rFont val="Calibri"/>
        <family val="2"/>
      </rPr>
      <t xml:space="preserve"> Mathemateg </t>
    </r>
    <r>
      <rPr>
        <u/>
        <sz val="11"/>
        <rFont val="Calibri"/>
        <family val="2"/>
      </rPr>
      <t>a gefnogwyd</t>
    </r>
  </si>
  <si>
    <r>
      <t xml:space="preserve">Dim ond rhoddion ar ffurf arian parod a nawdd y dylech eu hystyried ar gyfer y cwestiwn hwn. Gall hyn gynnwys arian parod neu nawdd a roddwyd gan sefydliadau eraill o ganlyniad i ymdrechion y contractwr a/neu'r isgontractwyr. Ymdrinnir â rhoddion ar ffurf adnoddau ('in-kind') heblaw arian ar wahân. 
</t>
    </r>
    <r>
      <rPr>
        <i/>
        <sz val="11"/>
        <color indexed="8"/>
        <rFont val="Calibri"/>
        <family val="2"/>
      </rPr>
      <t>Defnyddiwch y maes ar y dde i roi manylion am y ffordd y cafodd y cyfraniadau arian parod eu dosbarthu a'u defnyddio.</t>
    </r>
  </si>
  <si>
    <r>
      <t xml:space="preserve">Nodwch ffigur ariannol yn seiliedig ar nifer yr oriau a gyfrannwyd. Dylai gynnwys unrhyw adnoddau llafur gwirfoddol ('in-kind') ychwanegol a ddefnyddiwyd o ganlyniad i weithgarwch ymgysylltu Darparwr y Gwasanaeth/y Cyflenwr a/neu'r isgontractwyr â'r gymuned.  Dylai'r ffigur hwn fod yn seiliedig ar y cyflog fesul awr neu flynyddol ar gyfer y staff dan sylw. Er mwyn cyfrifo cyfradd fesul awr ar gyfer staff y telir cyflog iddynt, rhannwch y cyflog blynyddol â 1,950. Mae hyn yn cynrychioli wythnos 37.5 awr gan gynnwys gwyliau â thâl.
</t>
    </r>
    <r>
      <rPr>
        <b/>
        <u/>
        <sz val="11"/>
        <color indexed="8"/>
        <rFont val="Calibri"/>
        <family val="2"/>
      </rPr>
      <t>Defnyddiwch y maes ar y dde i ddarparu gwybodaeth am y gweithgareddau a gefnogwyd.</t>
    </r>
  </si>
  <si>
    <r>
      <t xml:space="preserve">Beth yw </t>
    </r>
    <r>
      <rPr>
        <b/>
        <u/>
        <sz val="11"/>
        <color indexed="8"/>
        <rFont val="Calibri"/>
        <family val="2"/>
      </rPr>
      <t>gwerth amcangyfrifedig</t>
    </r>
    <r>
      <rPr>
        <sz val="11"/>
        <color indexed="8"/>
        <rFont val="Calibri"/>
        <family val="2"/>
      </rPr>
      <t xml:space="preserve"> </t>
    </r>
    <r>
      <rPr>
        <b/>
        <u/>
        <sz val="11"/>
        <color indexed="8"/>
        <rFont val="Calibri"/>
        <family val="2"/>
      </rPr>
      <t>llafur gwirfoddol ('in-kind')</t>
    </r>
    <r>
      <rPr>
        <sz val="11"/>
        <color indexed="8"/>
        <rFont val="Calibri"/>
        <family val="2"/>
      </rPr>
      <t xml:space="preserve">; yr amser a dreuliwyd gan bersonél / staff yn ystod y cyfnod a gwmpesir gan y cyflwyniad hwn yn cefnogi gweithgareddau megis gwaith cymunedol, cyfraniadau at addysg (e.e gweithgareddau i gefnogi pynciau STEM GWELER 5.6 ISOD; sesiynau yn yr ystafell ddosbarth neu ymweliadau â safleoedd) a gweithgareddau gwirfoddoli eraill?
</t>
    </r>
    <r>
      <rPr>
        <b/>
        <sz val="11"/>
        <color rgb="FFFF0000"/>
        <rFont val="Calibri"/>
        <family val="2"/>
      </rPr>
      <t>DS  Dylid cofnodi gwerth amcangyfrifedig</t>
    </r>
    <r>
      <rPr>
        <sz val="11"/>
        <color rgb="FFFF0000"/>
        <rFont val="Calibri"/>
        <family val="2"/>
      </rPr>
      <t xml:space="preserve"> </t>
    </r>
    <r>
      <rPr>
        <b/>
        <u/>
        <sz val="11"/>
        <color rgb="FFFF0000"/>
        <rFont val="Calibri"/>
        <family val="2"/>
      </rPr>
      <t>llafur gwirfoddol</t>
    </r>
    <r>
      <rPr>
        <b/>
        <sz val="11"/>
        <color rgb="FFFF0000"/>
        <rFont val="Calibri"/>
        <family val="2"/>
      </rPr>
      <t xml:space="preserve"> ('in-kind') i gefnogi </t>
    </r>
    <r>
      <rPr>
        <b/>
        <u/>
        <sz val="11"/>
        <color rgb="FFFF0000"/>
        <rFont val="Calibri"/>
        <family val="2"/>
      </rPr>
      <t>gweithgareddau diwylliannol neu chwaraeon</t>
    </r>
    <r>
      <rPr>
        <b/>
        <sz val="11"/>
        <color rgb="FFFF0000"/>
        <rFont val="Calibri"/>
        <family val="2"/>
      </rPr>
      <t xml:space="preserve"> ar y daflen DIWYLLIANT </t>
    </r>
    <r>
      <rPr>
        <sz val="11"/>
        <color rgb="FFFF0000"/>
        <rFont val="Calibri"/>
        <family val="2"/>
      </rPr>
      <t xml:space="preserve">  </t>
    </r>
  </si>
  <si>
    <r>
      <t xml:space="preserve">Beth yw </t>
    </r>
    <r>
      <rPr>
        <b/>
        <u/>
        <sz val="11"/>
        <rFont val="Calibri"/>
        <family val="2"/>
      </rPr>
      <t>gwerth amcangyfrifedig cyfraniadau eraill ('in-kind')</t>
    </r>
    <r>
      <rPr>
        <sz val="11"/>
        <rFont val="Calibri"/>
        <family val="2"/>
      </rPr>
      <t xml:space="preserve"> yn ystod y cyfnod a gwmpesir gan y cyflwyniad hwn i gefnogi gweithgareddau megis gwaith cymunedol, cyfraniadau at addysg (e.e. gweithgareddau i gefnogi pynciau STEM GWELER 5.6 ISOD; sesiynau yn yr ystafell ddosbarth neu ymweliadau â safleoedd) a gweithgareddau gwirfoddoli eraill? 
</t>
    </r>
    <r>
      <rPr>
        <b/>
        <sz val="11"/>
        <color rgb="FFFF0000"/>
        <rFont val="Calibri"/>
        <family val="2"/>
      </rPr>
      <t>DS Dylid cofnodi gwerth</t>
    </r>
    <r>
      <rPr>
        <sz val="11"/>
        <color rgb="FFFF0000"/>
        <rFont val="Calibri"/>
        <family val="2"/>
      </rPr>
      <t xml:space="preserve"> </t>
    </r>
    <r>
      <rPr>
        <b/>
        <u/>
        <sz val="11"/>
        <color rgb="FFFF0000"/>
        <rFont val="Calibri"/>
        <family val="2"/>
      </rPr>
      <t xml:space="preserve">cyfraniadau eraill </t>
    </r>
    <r>
      <rPr>
        <b/>
        <sz val="11"/>
        <color rgb="FFFF0000"/>
        <rFont val="Calibri"/>
        <family val="2"/>
      </rPr>
      <t xml:space="preserve">('in-kind') i gefnogi gweithgareddau diwylliannol neu chwaraeon ar y daflen DIWYLLIANT   </t>
    </r>
  </si>
  <si>
    <r>
      <t xml:space="preserve">Mae enghreifftiau yn cynnwys defnyddio peiriannau a pheirianwaith am ddim, rhoddion ar ffurf cyfarpar diangen neu gyfarpar dros ben, cynhyrchion traul nas gwerthwyd a defnyddio cyfleusterau corfforaethol am ddim. Gall hyn gynnwys rhoddion ('in-kind') o unrhyw fath gan sefydliadau eraill a gafwyd o ganlyniad i ymdrechion y Contractwr a/neu'r isgontractwyr.
</t>
    </r>
    <r>
      <rPr>
        <b/>
        <u/>
        <sz val="11"/>
        <color indexed="8"/>
        <rFont val="Calibri"/>
        <family val="2"/>
      </rPr>
      <t>Defnyddiwch y maes ar y dde i ddarparu unrhyw dystiolaeth sydd ar gael sy'n ategu'r amcangyfrif o werth y cyfraniadau eraill ('in-kind') ar y farchnad.</t>
    </r>
  </si>
  <si>
    <t>Darparwch unrhyw dystiolaeth sydd ar gael sy'n ategu'r amcangyfrif o werth y cyfraniadau eraill ('in-kind') ar y farchnad.</t>
  </si>
  <si>
    <t xml:space="preserve">             6: DIWYLLIANT (Iaith, diwylliant a chwaraeon)</t>
  </si>
  <si>
    <r>
      <t xml:space="preserve">A yw'r contract wedi cefnogi </t>
    </r>
    <r>
      <rPr>
        <b/>
        <u/>
        <sz val="11"/>
        <color indexed="8"/>
        <rFont val="Calibri"/>
        <family val="2"/>
      </rPr>
      <t>gweithgareddau diwylliannol</t>
    </r>
    <r>
      <rPr>
        <sz val="11"/>
        <color indexed="8"/>
        <rFont val="Calibri"/>
        <family val="2"/>
      </rPr>
      <t xml:space="preserve"> yng Nghymru?</t>
    </r>
  </si>
  <si>
    <r>
      <t xml:space="preserve">
Faint o </t>
    </r>
    <r>
      <rPr>
        <b/>
        <u/>
        <sz val="11"/>
        <color indexed="8"/>
        <rFont val="Calibri"/>
        <family val="2"/>
      </rPr>
      <t xml:space="preserve">gyfraniadau arian parod neu nawdd </t>
    </r>
    <r>
      <rPr>
        <sz val="11"/>
        <color indexed="8"/>
        <rFont val="Calibri"/>
        <family val="2"/>
      </rPr>
      <t xml:space="preserve">a roddodd y contractwr a/neu'r isgontractwyr i gefnogi sefydliadau neu brosiectau </t>
    </r>
    <r>
      <rPr>
        <b/>
        <u/>
        <sz val="11"/>
        <color indexed="8"/>
        <rFont val="Calibri"/>
        <family val="2"/>
      </rPr>
      <t xml:space="preserve">gweithgareddau diwylliannol </t>
    </r>
    <r>
      <rPr>
        <sz val="11"/>
        <color indexed="8"/>
        <rFont val="Calibri"/>
        <family val="2"/>
      </rPr>
      <t xml:space="preserve">sydd wedi'u lleoli yng Nghymru yn ystod y cyfnod a gwmpesir gan y cyflwyniad hwn? 
</t>
    </r>
    <r>
      <rPr>
        <b/>
        <sz val="11"/>
        <color rgb="FFFF0000"/>
        <rFont val="Calibri"/>
        <family val="2"/>
      </rPr>
      <t xml:space="preserve">DS Dylid cofnodi cyfraniadau arian parod neu nawdd i gefnogi gweithgareddau diwylliannol neu chwaraeon ar y daflen Mentrau Cymunedol ac Addysgol  </t>
    </r>
  </si>
  <si>
    <r>
      <t xml:space="preserve">Beth yw gwerth amcangyfrifedig </t>
    </r>
    <r>
      <rPr>
        <b/>
        <u/>
        <sz val="11"/>
        <color indexed="8"/>
        <rFont val="Calibri"/>
        <family val="2"/>
      </rPr>
      <t>llafur gwirfoddol ('in-kind')</t>
    </r>
    <r>
      <rPr>
        <sz val="11"/>
        <color indexed="8"/>
        <rFont val="Calibri"/>
        <family val="2"/>
      </rPr>
      <t xml:space="preserve">; yr amser a dreuliwyd gan bersonél / staff yn ystod y cyfnod a gwmpesir gan y cyflwyniad hwn yn cefnogi </t>
    </r>
    <r>
      <rPr>
        <b/>
        <u/>
        <sz val="11"/>
        <color indexed="8"/>
        <rFont val="Calibri"/>
        <family val="2"/>
      </rPr>
      <t>gweithgareddau diwylliannol wedi'u lleoli yng Nghymru</t>
    </r>
    <r>
      <rPr>
        <sz val="11"/>
        <color indexed="8"/>
        <rFont val="Calibri"/>
        <family val="2"/>
      </rPr>
      <t xml:space="preserve"> yn ystod y cyfnod a gwmpesir gan y cyflwyniad hwn? 
</t>
    </r>
    <r>
      <rPr>
        <b/>
        <sz val="11"/>
        <color rgb="FFFF0000"/>
        <rFont val="Calibri"/>
        <family val="2"/>
      </rPr>
      <t xml:space="preserve">DS Dylid cofnodi gwerth y llafur gwirfoddol ('in-kind') i gefnogi gweithgareddau cymunedol neu addysgol ar y daflen Cymunedol ac Addysgol  </t>
    </r>
  </si>
  <si>
    <r>
      <t xml:space="preserve">Beth yw gwerth amcangyfrifedig gwerth cyfraniadau </t>
    </r>
    <r>
      <rPr>
        <b/>
        <u/>
        <sz val="11"/>
        <color indexed="8"/>
        <rFont val="Calibri"/>
        <family val="2"/>
      </rPr>
      <t xml:space="preserve">eraill ('in-kind') </t>
    </r>
    <r>
      <rPr>
        <sz val="11"/>
        <color indexed="8"/>
        <rFont val="Calibri"/>
        <family val="2"/>
      </rPr>
      <t xml:space="preserve">i gefnogi </t>
    </r>
    <r>
      <rPr>
        <b/>
        <u/>
        <sz val="11"/>
        <color indexed="8"/>
        <rFont val="Calibri"/>
        <family val="2"/>
      </rPr>
      <t xml:space="preserve">gweithgareddau diwylliannol </t>
    </r>
    <r>
      <rPr>
        <sz val="11"/>
        <color indexed="8"/>
        <rFont val="Calibri"/>
        <family val="2"/>
      </rPr>
      <t xml:space="preserve">yn ystod y cyfnod a gwmpesir gan y cyflwyniad hwn? 
</t>
    </r>
    <r>
      <rPr>
        <b/>
        <sz val="11"/>
        <color rgb="FFFF0000"/>
        <rFont val="Calibri"/>
        <family val="2"/>
      </rPr>
      <t xml:space="preserve">DS Dylid cofnodi gwerth y cymorth arall ('in-kind') a roddwyd i weithgareddau cymunedol neu addysgol ar y daflen Cymunedol ac Addysgol  </t>
    </r>
  </si>
  <si>
    <r>
      <t xml:space="preserve">A yw'r contract wedi cefnogi </t>
    </r>
    <r>
      <rPr>
        <b/>
        <u/>
        <sz val="11"/>
        <color indexed="8"/>
        <rFont val="Calibri"/>
        <family val="2"/>
      </rPr>
      <t>gweithgareddau chwaraeon</t>
    </r>
    <r>
      <rPr>
        <sz val="11"/>
        <color indexed="8"/>
        <rFont val="Calibri"/>
        <family val="2"/>
      </rPr>
      <t xml:space="preserve"> yn y gymuned?</t>
    </r>
  </si>
  <si>
    <r>
      <t xml:space="preserve">
Faint o </t>
    </r>
    <r>
      <rPr>
        <b/>
        <u/>
        <sz val="11"/>
        <color indexed="8"/>
        <rFont val="Calibri"/>
        <family val="2"/>
      </rPr>
      <t>gyfraniadau arian parod neu nawdd</t>
    </r>
    <r>
      <rPr>
        <sz val="11"/>
        <color indexed="8"/>
        <rFont val="Calibri"/>
        <family val="2"/>
      </rPr>
      <t xml:space="preserve"> a roddodd y contractwr a/neu'r isgontractwyr i gefnogi sefydliadau neu brosiectau </t>
    </r>
    <r>
      <rPr>
        <b/>
        <u/>
        <sz val="11"/>
        <color indexed="8"/>
        <rFont val="Calibri"/>
        <family val="2"/>
      </rPr>
      <t xml:space="preserve">gweithgareddau chwaraeon </t>
    </r>
    <r>
      <rPr>
        <sz val="11"/>
        <color indexed="8"/>
        <rFont val="Calibri"/>
        <family val="2"/>
      </rPr>
      <t>sydd wedi'u lleoli yng Nghymru yn ystod y cyfnod a gwmpesir gan y cyflwyniad hwn</t>
    </r>
    <r>
      <rPr>
        <sz val="11"/>
        <color indexed="8"/>
        <rFont val="Calibri"/>
        <family val="2"/>
      </rPr>
      <t xml:space="preserve">? </t>
    </r>
  </si>
  <si>
    <r>
      <t xml:space="preserve">Beth yw gwerth amcangyfrifedig </t>
    </r>
    <r>
      <rPr>
        <b/>
        <u/>
        <sz val="11"/>
        <color indexed="8"/>
        <rFont val="Calibri"/>
        <family val="2"/>
      </rPr>
      <t>llafur gwirfoddol ('in-kind')</t>
    </r>
    <r>
      <rPr>
        <sz val="11"/>
        <color indexed="8"/>
        <rFont val="Calibri"/>
        <family val="2"/>
      </rPr>
      <t xml:space="preserve">; yr amser a dreuliwyd gan bersonél / staff yn ystod y cyfnod a gwmpesir gan y cyflwyniad hwn yn cefnogi </t>
    </r>
    <r>
      <rPr>
        <b/>
        <u/>
        <sz val="11"/>
        <color indexed="8"/>
        <rFont val="Calibri"/>
        <family val="2"/>
      </rPr>
      <t>gweithgareddau chwaraeon</t>
    </r>
    <r>
      <rPr>
        <sz val="11"/>
        <color indexed="8"/>
        <rFont val="Calibri"/>
        <family val="2"/>
      </rPr>
      <t xml:space="preserve"> wedi'u lleoli yng Nghymru yn ystod y cyfnod a gwmpesir gan y cyflwyniad hwn? 
</t>
    </r>
    <r>
      <rPr>
        <b/>
        <sz val="11"/>
        <color rgb="FFFF0000"/>
        <rFont val="Calibri"/>
        <family val="2"/>
      </rPr>
      <t xml:space="preserve">DS Dylid cofnodi gwerth llafur gwirfoddol ('in-kind') i gefnogi gweithgareddau cymunedol neu addysgol ar y daflen Cymunedol ac Addysgol  </t>
    </r>
  </si>
  <si>
    <t xml:space="preserve">Beth yw gwerth amcangyfrifedig cyfraniadau eraill ('in-kind') i gefnogi gweithgareddau chwaraeon yn ystod y cyfnod a gwmpesir gan y cyflwyniad hwn? 
DS Dylid cofnodi gwerth cyfraniadau eraill ('in-kind') ar gyfer gweithgareddau cymunedol neu addysgol ar y daflen Cymunedol ac Addysgol  </t>
  </si>
  <si>
    <t xml:space="preserve">Dylid defnyddio'r metrig hwn i fonitro nifer yr aelodau o staff sy'n siarad / ysgrifennu Cymraeg os bwriedir pennu neu argymell nifer gofynnol o siaradwyr Cymraeg yn seiliedig ar y galw presennol neu ragamcanol gan ddefnyddwyr gwasanaethau i gyfathrebu drwy gyfrwng y Gymraeg. </t>
  </si>
  <si>
    <t xml:space="preserve">Rhestrwch unrhyw weithgareddau Diwylliannol a gefnogwyd yn y blwch Sylwadau ar y dde  ------------------&gt;&gt;&gt;&gt;&gt;&gt;&gt;&gt;&gt;&gt;&gt;
Sut mae gweithgareddau diwylliannol yng Nghymru yn cael eu diffinio? 
Bydd y rhain yn weithgareddau sydd wedi'u cynllunio i wneud y canlynol:
• Diogelu – asedau treftadaeth e.e. tirweddau, adeiladau, cofebau, parciau, gerddi ac ati
• Hyrwyddo – defnyddio / mynychu / gwerthfawrogi / mynediad i 
Asedau treftadaeth e.e. tirweddau, adeiladau, cofebau, parciau, gerddi gan gynnwys safleoedd CADW a'r Ymddiriedolaeth Genedlaethol, treftadaeth ddiwydiannol – rheilffyrdd a chamlesi hanesyddol ac ati, 
Amgueddfeydd, archifau a llyfrgelloedd
Y celfyddydau (mynychu) e.e. y theatr, perfformiadau, dawns, cerddoriaeth, orielau
Chwaraeon (mynychu) e.e. digwyddiadau chwaraeon lleol neu genedlaethol  
• Cyfranogi – annog neu gynyddu cyfranogiad yn   
Y Celfyddydau (cyfranogi) e.e. y theatr, perfformiadau, dawns, cerddoriaeth, orielau, ac mewn
Chwaraeon (cyfranogi) e.e. o chwaraeon elît i weithgareddau hamdden cyffredinol yn yr awyr agored e.e. cerdded, heicio, beicio 
</t>
  </si>
  <si>
    <t>Nodwch ffigur ariannol yn seiliedig ar nifer yr oriau a gyfrannwyd. Dylai gynnwys unrhyw adnoddau llafur gwirfoddol ('in-kind') ychwanegol a ddefnyddiwyd o ganlyniad i weithgarwch ymgysylltu Darparwr y Gwasanaeth/y Cyflenwr a/neu'r isgontractwyr â'r gymuned.  Dylai'r ffigur hwn fod yn seiliedig ar y cyflog fesul awr neu flynyddol ar gyfer y staff dan sylw. Er mwyn cyfrifo cyfradd fesul awr ar gyfer staff y telir cyflog iddynt, rhannwch y cyflog blynyddol â 1,950. Mae hyn yn cynrychioli wythnos 37.5 awr gan gynnwys gwyliau â thâl.
•  Defnyddiwch y maes ar y dde i ddarparu gwybodaeth am y gweithgareddau a gefnogwyd.</t>
  </si>
  <si>
    <t>Mae enghreifftiau yn cynnwys defnyddio peiriannau a pheirianwaith am ddim, rhoddion ar ffurf cyfarpar diangen neu gyfarpar dros ben, cynhyrchion traul nas gwerthwyd a defnyddio cyfleusterau corfforaethol am ddim. Gall hyn gynnwys rhoddion ('in-kind') o unrhyw fath gan sefydliadau eraill a gafwyd o ganlyniad i ymdrechion y Contractwr a/neu'r isgontractwyr.
•  Defnyddiwch y maes ar y dde i ddarparu unrhyw dystiolaeth sydd ar gael sy'n ategu'r amcangyfrif o werth y cyfraniadau eraill ('in-kind') ar y farchnad.</t>
  </si>
  <si>
    <r>
      <t xml:space="preserve">Nodwch ffigur ariannol yn seiliedig ar nifer yr oriau o </t>
    </r>
    <r>
      <rPr>
        <b/>
        <u/>
        <sz val="11"/>
        <color indexed="8"/>
        <rFont val="Calibri"/>
        <family val="2"/>
      </rPr>
      <t>lafur gwirfoddol ('in-kind')</t>
    </r>
    <r>
      <rPr>
        <sz val="11"/>
        <color indexed="8"/>
        <rFont val="Calibri"/>
        <family val="2"/>
      </rPr>
      <t xml:space="preserve"> a gyfrannwyd. Dylai gynnwys unrhyw adnoddau llafur gwirfoddol ychwanegol a ddefnyddiwyd o ganlyniad i weithgarwch ymgysylltu Darparwr y Gwasanaeth/y Cyflenwr a/neu'r isgontractwyr â'r gymuned.  Dylai'r ffigur hwn fod yn seiliedig ar y cyflog fesul awr neu flynyddol ar gyfer y staff dan sylw. Er mwyn cyfrifo cyfradd fesul awr ar gyfer staff y telir cyflog iddynt, rhannwch y cyflog blynyddol â 1,950. Mae hyn yn cynrychioli wythnos 37.5 awr gan gynnwys gwyliau â thâl.
•  Defnyddiwch y maes ar y dde i ddarparu gwybodaeth am y </t>
    </r>
    <r>
      <rPr>
        <b/>
        <u/>
        <sz val="11"/>
        <color indexed="8"/>
        <rFont val="Calibri"/>
        <family val="2"/>
      </rPr>
      <t>gweithgareddau chwaraeon a gefnogwyd</t>
    </r>
    <r>
      <rPr>
        <sz val="11"/>
        <color indexed="8"/>
        <rFont val="Calibri"/>
        <family val="2"/>
      </rPr>
      <t xml:space="preserve"> ----&gt;&gt;&gt;&gt;&gt;&gt;.</t>
    </r>
  </si>
  <si>
    <r>
      <t xml:space="preserve">Nodwch ffigur ariannol yn seiliedig ar werth amcangyfrifedig </t>
    </r>
    <r>
      <rPr>
        <b/>
        <u/>
        <sz val="11"/>
        <color indexed="8"/>
        <rFont val="Calibri"/>
        <family val="2"/>
      </rPr>
      <t>cyfraniadau eraill ('in-kind').</t>
    </r>
    <r>
      <rPr>
        <sz val="11"/>
        <color indexed="8"/>
        <rFont val="Calibri"/>
        <family val="2"/>
      </rPr>
      <t xml:space="preserve">
Mae enghreifftiau yn cynnwys defnyddio peiriannau a pheirianwaith am ddim, rhoddion ar ffurf cyfarpar diangen neu gyfarpar dros ben, cynhyrchion traul nas gwerthwyd a defnyddio cyfleusterau corfforaethol am ddim. Gall hyn gynnwys rhoddion ('in-kind') o unrhyw fath gan sefydliadau eraill a gafwyd o ganlyniad i ymdrechion y Contractwr a/neu'r isgontractwyr.
•  Defnyddiwch y maes ar y dde i ddarparu gwybodaeth am y gweithgareddau chwaraeon a gefnogwyd ---&gt;&gt;&gt;&gt;.                                                                                                                                                                                                         A                                                                  Defnyddiwch y maes ar y dde i ddarparu unrhyw dystiolaeth sydd ar gael sy'n ategu'r amcangyfrif o werth y cyfraniadau eraill ('in-kind') ar y farchnad---&gt;&gt;&gt;&gt;.</t>
    </r>
  </si>
  <si>
    <r>
      <rPr>
        <b/>
        <u/>
        <sz val="11"/>
        <color rgb="FFFF0000"/>
        <rFont val="Calibri"/>
        <family val="2"/>
      </rPr>
      <t>Lefel 3 – Canolradd (yn cyfateb i TGAU)</t>
    </r>
    <r>
      <rPr>
        <sz val="11"/>
        <color rgb="FFFF0000"/>
        <rFont val="Calibri"/>
        <family val="2"/>
      </rPr>
      <t xml:space="preserve">
</t>
    </r>
    <r>
      <rPr>
        <b/>
        <sz val="11"/>
        <color rgb="FFFF0000"/>
        <rFont val="Calibri"/>
        <family val="2"/>
      </rPr>
      <t xml:space="preserve">Siarad </t>
    </r>
    <r>
      <rPr>
        <sz val="11"/>
        <color rgb="FFFF0000"/>
        <rFont val="Calibri"/>
        <family val="2"/>
      </rPr>
      <t xml:space="preserve">Cymraeg i lefel 3 = 'Gall gymryd rhan mewn rhai sgyrsiau sy'n gysylltiedig â gwaith'
</t>
    </r>
    <r>
      <rPr>
        <b/>
        <sz val="11"/>
        <color rgb="FFFF0000"/>
        <rFont val="Calibri"/>
        <family val="2"/>
      </rPr>
      <t>Ysgrifennu</t>
    </r>
    <r>
      <rPr>
        <sz val="11"/>
        <color rgb="FFFF0000"/>
        <rFont val="Calibri"/>
        <family val="2"/>
      </rPr>
      <t xml:space="preserve"> Cymraeg i lefel 3 = 'Gall baratoi deunydd arferol sy'n gysylltiedig â gwaith os caiff ei wirio'
</t>
    </r>
    <r>
      <rPr>
        <b/>
        <u/>
        <sz val="11"/>
        <color rgb="FFFF0000"/>
        <rFont val="Calibri"/>
        <family val="2"/>
      </rPr>
      <t>Lefel 4 – Uwch (yn cyfateb i Safon Uwch)</t>
    </r>
    <r>
      <rPr>
        <sz val="11"/>
        <color rgb="FFFF0000"/>
        <rFont val="Calibri"/>
        <family val="2"/>
      </rPr>
      <t xml:space="preserve">
</t>
    </r>
    <r>
      <rPr>
        <b/>
        <sz val="11"/>
        <color rgb="FFFF0000"/>
        <rFont val="Calibri"/>
        <family val="2"/>
      </rPr>
      <t xml:space="preserve">Siarad </t>
    </r>
    <r>
      <rPr>
        <sz val="11"/>
        <color rgb="FFFF0000"/>
        <rFont val="Calibri"/>
        <family val="2"/>
      </rPr>
      <t xml:space="preserve">Cymraeg i lefel 4 = 'Gall gymryd rhan yn y rhan fwyaf o sgyrsiau sy'n gysylltiedig â gwaith'? 
</t>
    </r>
    <r>
      <rPr>
        <b/>
        <sz val="11"/>
        <color rgb="FFFF0000"/>
        <rFont val="Calibri"/>
        <family val="2"/>
      </rPr>
      <t>Ysgrifennu</t>
    </r>
    <r>
      <rPr>
        <sz val="11"/>
        <color rgb="FFFF0000"/>
        <rFont val="Calibri"/>
        <family val="2"/>
      </rPr>
      <t xml:space="preserve"> Cymraeg i lefel 4 - 'Gall baratoi'r rhan fwyaf o waith ysgrifenedig yn Gymraeg'? </t>
    </r>
  </si>
  <si>
    <r>
      <t xml:space="preserve">Nodwch gyfanswm yr </t>
    </r>
    <r>
      <rPr>
        <b/>
        <u/>
        <sz val="11"/>
        <rFont val="Calibri"/>
        <family val="2"/>
      </rPr>
      <t>wythnosau lleoliadau i raddedigion</t>
    </r>
    <r>
      <rPr>
        <sz val="11"/>
        <rFont val="Calibri"/>
        <family val="2"/>
      </rPr>
      <t xml:space="preserve"> a gwblhawyd fel rhan o'r contract hwn yn ystod y cyfnod a gwmpesir gan y cyflwyniad hwn?</t>
    </r>
  </si>
  <si>
    <r>
      <t xml:space="preserve">Faint o </t>
    </r>
    <r>
      <rPr>
        <b/>
        <u/>
        <sz val="11"/>
        <rFont val="Calibri"/>
        <family val="2"/>
      </rPr>
      <t>wythnosau prentisiaeth</t>
    </r>
    <r>
      <rPr>
        <sz val="11"/>
        <rFont val="Calibri"/>
        <family val="2"/>
      </rPr>
      <t xml:space="preserve"> a gwblhawyd gan bobl sy'n byw yng Nghymru fel rhan o'r contract hwn yn ystod y cyfnod a gwmpesir gan y cyflwyniad hwn?  </t>
    </r>
  </si>
  <si>
    <t>Gall cyfleoedd gwaith gwirfoddol gynnwys nifer o oriau neu ddiwrnodau yr wythnos. Mae'r hyblygrwydd hwn yn ffordd ddefnyddiol o gael profiad a/neu ddiweddaru gwybodaeth a sgiliau i bobl sy'n ei chael hi'n anodd cael gwaith. Mae cyfleoedd gwirfoddoli hefyd yn ddefnyddiol fel cyfleoedd lefel mynediad i bobl sydd â rhwystrau cymhleth i waith a fyddai'n elwa o gael eu cyflwyno i waith yn raddol. Rhaid cynllunio unrhyw waith gwirfoddol er mwyn cynnig profiad defnyddiol a chyfleoedd i ddatblygu sgiliau.</t>
  </si>
  <si>
    <t xml:space="preserve">Hyfforddiant ACHREDEDIG yw unrhyw hyfforddiant tuag at gymhwyster ffurfiol, er enghraifft cymwysterau NVQ, cymwysterau'r Sefydliad Arweinyddiaeth a Rheoli (ILM), cymwysterau Iechyd a Diogelwch (e.e. NEBOSH, IOSH).
Dylid ystyried cymwysterau ACHREDEDIG a enillwyd gan staff newydd neu bresennol, ar yr amod eu bod wedi dechrau a chwblhau'r cwrs o ganlyniad i'r contract hwn. 
Defnyddiwch y maes ar y dde i ddarparu gwybodaeth, lle y bo'n bosibl, sy'n ategu'r ffigur hwn. </t>
  </si>
  <si>
    <t xml:space="preserve">
Hyfforddiant HEB EI ACHREDU yw unrhyw hyfforddiant nad yw'n arwain at gymhwyster ffurfiol ond y gellir ei gydnabod fel profiad neu sgìl werthfawr, er enghraifft hyfforddiant ar sut i osod neu weithredu cynnyrch penodol.
Gellir cofnodi profiad gwaith neu sgiliau gwerthfawr a enillwyd gan staff newydd neu bresennol drwy hyfforddiant HEB EI ACHREDU ar yr amod eu bod wedi dechrau a chwblhau'r cwrs o ganlyniad i'r contract hwn. 
Defnyddiwch y maes ar y dde i ddarparu gwybodaeth, lle y bo'n bosibl, sy'n ategu'r ffigur hwn.    </t>
  </si>
  <si>
    <t xml:space="preserve">Nodwch gyfanswm yr wythnosau o hyfforddiant heb ei achredu a gwblhawyd fel rhan o'r contract hwn. 
Defnyddiwch y maes ar y dde i ddarparu gwybodaeth, lle y bo'n bosibl, sy'n ategu'r ffigur hwn. </t>
  </si>
  <si>
    <t>Er mwyn sicrhau bod y data a gofnodir gan y Pecyn Mesur Buddion Cymunedol yn gywir, i'r graddau y bo hynny'n bosibl, mae angen i gyflwyniadau gael eu cymeradwyo gan gynrychiolwyr y sefydliad sector cyhoeddus a'r prif gontractwr neu gyflenwr sy'n rheoli'r gwaith o gyflawni'r Buddion Cymunedol sy'n destun y cyflwyniad hwn.</t>
  </si>
  <si>
    <t>Defnyddiwch y maes testun isod i nodi unrhyw wybodaeth arall sy'n berthnasol i'r buddion a sicrhawyd yn y contract hwn. Gall hyn gynnwys gwybodaeth sy'n ategu'r ffigurau rydych wedi'u cofnodi ar y taflenni gwaith neu fuddion cymunedol eraill nad ydynt wedi cael eu cofnodi rywle arall yn y pecyn hwn, yn eich barn chi.
CYNGOR AR FFORMATIO – Am mai taflen waith Excel yw hon, defnyddiwch y fysell Alt + RETURN i fynd i'r llinell nesaf.  Bydd defnyddio'r fysell RETURN ar ei phen ei hun yn eich symud i'r Gell nesaf</t>
  </si>
  <si>
    <t xml:space="preserve">
Mae'r dudalen hon yn cynnwys y newidynnau a ddefnyddir yn y Pecyn Mesur Buddion i gyfrifo'r ffigurau a gyflwynir ar y daflen waith CANLYNIADAU.
Noder y bydd unrhyw ddiwygiad i'r ffigurau a geir yn y golofn sy'n dwyn y teitl GWERTH yn effeithio ar y dull o gyfrifo canlyniadau yn y pecyn.  Lle y gwneir newidiadau, nodwch ffynhonnell y data hyn yn y golofn sy'n dwyn y teitl FFYNHONNELLL.
</t>
  </si>
  <si>
    <t>Y Dreth Gwarediadau Tirlenwi – Y Gyfradd Isaf fesul tunnell
sy'n gymwys I DDEUNYDD CYMWYS: DEUNYDDIAU PENODEDIG AC AMODAU yn ATODLEN 1 I Ddeddf Treth Gwarediadau Tirlenwi (Cymru) 2017</t>
  </si>
  <si>
    <t xml:space="preserve">Y Dreth Gwarediadau Tirlenwi Cyfradd safonol y Dreth Dirlenwi fesul tunnell
sy'n gymwys i ddeunyddiau nad ydynt yn cyd-fynd â'r Deunyddiau Penodedig ac Amodau fel y'u nodir yn Atodlen 1 i Dreth Gwarediadau Tirlenwi (Cymru) 2017 </t>
  </si>
  <si>
    <t>Canlyniadau R1</t>
  </si>
  <si>
    <t>Gwerth llafur gwirfoddol a chyfraniadau eraill ('in-kind') – gweithgareddau Chwaraeon</t>
  </si>
  <si>
    <t>Gwerth llafur gwirfoddol a chyfraniadau eraill ('in-kind') – gweithgareddau Cymunedol neu Addysgol</t>
  </si>
  <si>
    <t>Gwerth llafur gwirfoddol a chyfraniadau eraill ('in-kind') – gweithgareddau Diwylliannol</t>
  </si>
  <si>
    <t>Canlyniadau R40</t>
  </si>
  <si>
    <t xml:space="preserve">Ystyrir bod Contractwr wedi'i leoli yng Nghymru os yw'n darparu'r rhan fwyaf o'r gwasanaethau sy'n ymwneud â'r contract hwn o swyddfa neu swyddfeydd sydd wedi'u lleoli mewn codau post y mae'r llythrennau CF, CH, HR, LD, LL, NP, SA, ac SY wedi'u rhagddodi iddynt </t>
  </si>
  <si>
    <r>
      <t xml:space="preserve">Dyma </t>
    </r>
    <r>
      <rPr>
        <u/>
        <sz val="11"/>
        <color indexed="8"/>
        <rFont val="Calibri"/>
        <family val="2"/>
      </rPr>
      <t>gyfanswm yr arian a wariodd y contractwr ar BBaChau</t>
    </r>
    <r>
      <rPr>
        <sz val="11"/>
        <color indexed="8"/>
        <rFont val="Calibri"/>
        <family val="2"/>
      </rPr>
      <t xml:space="preserve"> wedi'u lleoli yng Nghymru yn ystod y cyfnod a gwmpesir gan y cyflwyniad hwn.  Dyma'r ffigur a nodir yn 2.3 ac mae'n rhan o gyfanswm y Refeniw i fusnesau wedi'u lleoli yng Nghymru a nodir yn R3 uchod</t>
    </r>
  </si>
  <si>
    <t>Dengys lluosydd lleol Cymru effaith gymharol y contract hwn ar Gymru. Ar gyfer pob £1 a wariwyd ar y contract hwn, mae'r swm canlynol o arian wedi'i ailfuddsoddi yn economi Cymru. Mae'r ffigur hwn yn seiliedig ar b'un a wariwyd y contract ar gontractwr wedi'i leoli yng Nghymru (a nodir yn 1.2) ac yna faint o incwm y contract a ailwariodd y contractwr hwnnw, p'un a yw wedi'i leoli yng Nghymru ai peidio (a nodir ar y Taflenni CADWYN GYFLENWI A CHYFLOGAETH). Caiff y symiau a wariwyd ar gyflenwyr a gweithwyr wedi'u lleoli yng Nghymru eu hychwanegu at ei gilydd a'u rhannu â gwerth y contract er mwyn llunio cymhareb sy'n dangos faint a wariwyd ar y contract i greu'r incwm ychwanegol ar gyfer Economi Cymru.</t>
  </si>
  <si>
    <t>Dyma werth y contract os yw wedi'i ddyfarnu i gontractwr wedi'i leoli yng Nghymru. Dyma'r ffigur a gofnodir yn 2.2 os yw'r contractwr wedi'i leoli yng Nghymru fel y nodir yn 1.2. Y ffigur hwn yw 0 os yw'r contractwr wedi'i leoli y tu allan i Gymru.</t>
  </si>
  <si>
    <t>Dyma'r swm a wariodd y contractwr ar fusnesau wedi'u lleoli yng Nghymru yn ystod y cyfnod a gwmpesir gan y cyflwyniad hwn a nodir yn 2.2</t>
  </si>
  <si>
    <t>Dyma'r swm a wariodd y contractwr ar gyflogau i bobl sy'n byw yng Nghymru yn ystod y cyfnod a gwmpesir gan y cyflwyniad hwn a dyma'r ffigur a nodir yn 3.2</t>
  </si>
  <si>
    <t>Mae'r ganran hon yn cynrychioli faint o'r gwariant ar bobl, fel cyflogau i staff a gweithwyr yn 1.4, a aeth i bobl sy'n byw yng Nghymru fel y'i nodir yn 3.2</t>
  </si>
  <si>
    <t xml:space="preserve">Dyma gyfanswm yr arian a arbedwyd yn ystod y cyfnod a gwmpesir gan y cyflwyniad hwn drwy ddargyfeirio gwastraff o safle tirlenwi. Mae'r ffigur hwn yn seiliedig ar y Dreth Gwarediadau Tirlenwi bresennol (gweler NEWIDYNNAU) fel y'i pennir gan Lywodraeth Cymru o dan ddarpariaethau Deddf Treth Gwarediadau Tirlenwi (Cymru) 2017 ar y Cyfraddau Isaf a Safonol yn seiliedig ar y tunelli o ddeunydd Cymwys cyfradd Isaf yn 4.3 a deunydd cyfradd Safonol yn 4.4 na chafodd ei anfon i safle tirlenwi i'w waredu. </t>
  </si>
  <si>
    <r>
      <t xml:space="preserve">Dyma gyfanswm yr arian a </t>
    </r>
    <r>
      <rPr>
        <u/>
        <sz val="11"/>
        <color indexed="8"/>
        <rFont val="Calibri"/>
        <family val="2"/>
      </rPr>
      <t>wariodd</t>
    </r>
    <r>
      <rPr>
        <sz val="11"/>
        <color indexed="8"/>
        <rFont val="Calibri"/>
        <family val="2"/>
      </rPr>
      <t xml:space="preserve"> y contractwr ar </t>
    </r>
    <r>
      <rPr>
        <u/>
        <sz val="11"/>
        <color indexed="8"/>
        <rFont val="Calibri"/>
        <family val="2"/>
      </rPr>
      <t>fentrau yn y trydydd sector</t>
    </r>
    <r>
      <rPr>
        <sz val="11"/>
        <color indexed="8"/>
        <rFont val="Calibri"/>
        <family val="2"/>
      </rPr>
      <t xml:space="preserve"> wedi'u lleoli yng Nghymru yn ystod y cyfnod a gwmpesir gan y cyflwyniad hwn.  Dyma'r ffigur a nodir yn 2.4 ac mae'n rhan o gyfanswm y Refeniw i fusnesau yng Nghymru a nodir yn R3 uchod</t>
    </r>
  </si>
  <si>
    <r>
      <t xml:space="preserve">Dyma gyfanswm yr </t>
    </r>
    <r>
      <rPr>
        <u/>
        <sz val="11"/>
        <color indexed="8"/>
        <rFont val="Calibri"/>
        <family val="2"/>
      </rPr>
      <t xml:space="preserve">wythnosau prentisiaeth </t>
    </r>
    <r>
      <rPr>
        <sz val="11"/>
        <color indexed="8"/>
        <rFont val="Calibri"/>
        <family val="2"/>
      </rPr>
      <t>a gwblhawyd yn ystod y cyfnod a gwmpesir gan y cyflwyniad hwn. Dyma'r ffigur a nodir yn</t>
    </r>
    <r>
      <rPr>
        <sz val="11"/>
        <rFont val="Calibri"/>
        <family val="2"/>
      </rPr>
      <t xml:space="preserve"> 5.2</t>
    </r>
  </si>
  <si>
    <r>
      <t xml:space="preserve">Dyma gyfanswm yr </t>
    </r>
    <r>
      <rPr>
        <u/>
        <sz val="11"/>
        <color indexed="8"/>
        <rFont val="Calibri"/>
        <family val="2"/>
      </rPr>
      <t>wythnosau lleoliadau i raddedigion</t>
    </r>
    <r>
      <rPr>
        <sz val="11"/>
        <color indexed="8"/>
        <rFont val="Calibri"/>
        <family val="2"/>
      </rPr>
      <t xml:space="preserve"> yn ystod y cyfnod a gwmpesir gan y cyflwyniad hwn.  Dyma'r ffigur a nodir yn</t>
    </r>
    <r>
      <rPr>
        <sz val="11"/>
        <rFont val="Calibri"/>
        <family val="2"/>
      </rPr>
      <t xml:space="preserve"> 5.8</t>
    </r>
  </si>
  <si>
    <r>
      <t xml:space="preserve">Dyma nifer y </t>
    </r>
    <r>
      <rPr>
        <u/>
        <sz val="11"/>
        <rFont val="Calibri"/>
        <family val="2"/>
      </rPr>
      <t>cyfleoedd hyfforddiant achrededig</t>
    </r>
    <r>
      <rPr>
        <sz val="11"/>
        <rFont val="Calibri"/>
        <family val="2"/>
      </rPr>
      <t xml:space="preserve"> ar unrhyw lefel gan bobl sy'n byw yng Nghymru fel rhan o'r contract hwn yn ystod y cyfnod a gwmpesir gan y cyflwyniad hwn? Dyma'r ffigur a nodir yn 5.13   DS nid yw hyn yn cynnwys hyfforddiant Prentisiaeth a nodir yn 5.1 ac a gofnodir yn 7.m uchod</t>
    </r>
  </si>
  <si>
    <r>
      <t xml:space="preserve">Dyma gyfanswm y metrau ciwbig o ddŵr a </t>
    </r>
    <r>
      <rPr>
        <u/>
        <sz val="11"/>
        <color indexed="8"/>
        <rFont val="Calibri"/>
        <family val="2"/>
      </rPr>
      <t>arbedwyd drwy ei ailddefnyddio neu ei ailgylchu yn ystod y cyfnod a gwmpesir gan y cyflwyniad hwn drwy fesurau i leihau'r defnydd o ddŵr</t>
    </r>
    <r>
      <rPr>
        <sz val="11"/>
        <color indexed="8"/>
        <rFont val="Calibri"/>
        <family val="2"/>
      </rPr>
      <t xml:space="preserve"> fel rhan o'r contract hwn. Gall hyn gynnwys, er enghraifft, fesurau i leihau'r defnydd o ddŵr neu faint o ddŵr sy'n gollwng, defnyddio casgenni dŵr, dŵr 'llwyd', neu fesurau cynaliadwy eraill.</t>
    </r>
  </si>
  <si>
    <r>
      <t xml:space="preserve">Dyma nifer y </t>
    </r>
    <r>
      <rPr>
        <u/>
        <sz val="11"/>
        <color indexed="8"/>
        <rFont val="Calibri"/>
        <family val="2"/>
      </rPr>
      <t>cyfleoedd hyfforddiant heb ei achredu a gwblhawyd</t>
    </r>
    <r>
      <rPr>
        <sz val="11"/>
        <color indexed="8"/>
        <rFont val="Calibri"/>
        <family val="2"/>
      </rPr>
      <t xml:space="preserve"> fel rhan o'r contract hwn yn ystod y cyfnod a gwmpesir gan y cyflwyniad hwn. Dyma'r ffigur a nodir yn</t>
    </r>
    <r>
      <rPr>
        <sz val="11"/>
        <rFont val="Calibri"/>
        <family val="2"/>
      </rPr>
      <t xml:space="preserve"> 5.15  </t>
    </r>
  </si>
  <si>
    <r>
      <t xml:space="preserve">Yn ystod y camau dylunio a chaffael rhagarweiniol ar gyfer strategaethau / contractau y ceir y prif gyfle i gynllunio camau gweithredu a fydd yn cynnal ac yn gwella amgylcheddau naturiol bioamrywiaeth ac ecosystemau gweithredol iach mewn prosiectau / contractau yn y sector cyhoeddus. Yn ystod camau cynharaf gweithgarwch caffael / cynllunio contract y gellir nodi'r buddion posibl mwyaf a chynllunio ar eu cyfer e.e. defnyddio adnoddau yn effeithlon e.e. nodi egwyddorion eco-ddylunio, defnyddio deunyddiau wedi'u hailgylchu a deunyddiau ailgylchadwy, osgoi defnyddio plastigau untro drwy waith dylunio, lliniaru risgiau sy'n gysylltiedig â chamfanteisio ar bobl neu'r amgylchedd naturiol mewn cadwyni cyflenwi 'lleol' a rhyngwladol / byd-eang e.e. Cyflog Byw, archwiliadau o gadwyni cyflenwi, nodi pren, olew palmydd a gynhyrchwyd yn gynaliadwy yn unig, ymhlith deunyddiau eraill; Hyrwyddo arloesedd, defnyddio cyfleoedd i ysgogi marchnadoedd neu ddylanwadu arnynt drwy fanylebau contractau a gwaith rheoli contractau e.e. gofynion sy'n hyrwyddo datgarboneiddio, yr economi gylchol, </t>
    </r>
    <r>
      <rPr>
        <b/>
        <u/>
        <sz val="11"/>
        <rFont val="Calibri"/>
        <family val="2"/>
      </rPr>
      <t>bioamrywiaeth</t>
    </r>
    <r>
      <rPr>
        <sz val="11"/>
        <rFont val="Calibri"/>
        <family val="2"/>
      </rPr>
      <t xml:space="preserve">, gwerth cymdeithasol / </t>
    </r>
    <r>
      <rPr>
        <b/>
        <sz val="11"/>
        <rFont val="Calibri"/>
        <family val="2"/>
      </rPr>
      <t>buddion cymunedol</t>
    </r>
    <r>
      <rPr>
        <sz val="11"/>
        <rFont val="Calibri"/>
        <family val="2"/>
      </rPr>
      <t>. 
Yng nghyd-destun yr hierarchaeth hon, er y gallai fod modd canolbwyntio Buddion Cymunedol ar gynnal a gwella bioamrywiaeth ac ecosystemau gweithredol iach, nid yw'n briodol disgwyl i'r amcanion Buddion Cymunedol ar gyfer unrhyw gontract penodol fod yn brif ysgogydd ar gyfer camau gweithredu i fodloni gofynion 'Cymru gydnerth'. Felly, nid yw'r Pecyn Mesur Buddion Cymunedol yn cynnwys llinellau i fynegi canlyniadau ar gyfer y nod hwn.</t>
    </r>
  </si>
  <si>
    <r>
      <t xml:space="preserve">3. Cymru iachach
</t>
    </r>
    <r>
      <rPr>
        <sz val="12"/>
        <color theme="0"/>
        <rFont val="Calibri"/>
        <family val="2"/>
      </rPr>
      <t xml:space="preserve">Cymdeithas lle mae llesiant corfforol a meddyliol pobl cystal â phosibl a lle deellir dewisiadau ac ymddygiadau sydd o fudd i iechyd yn y dyfodol.
</t>
    </r>
  </si>
  <si>
    <t>Dyma'r swm y mae'r contractwr wedi'i gyfrannu at weithgareddau Chwaraeon ar ffurf rhoddion arian parod yn ystod y cyfnod a gwmpesir gan y cyflwyniad hwn.  Dyma'r ffigur a nodir yn 6.9</t>
  </si>
  <si>
    <r>
      <t xml:space="preserve">Dyma'r swm y mae'r contractwr wedi'i gyfrannu at weithgareddau Chwaraeon ar ffurf </t>
    </r>
    <r>
      <rPr>
        <u/>
        <sz val="11"/>
        <color indexed="8"/>
        <rFont val="Calibri"/>
        <family val="2"/>
      </rPr>
      <t>llafur gwirfoddol ('in-kind') a chyfraniadau eraill ('in-kind')</t>
    </r>
    <r>
      <rPr>
        <sz val="11"/>
        <color indexed="8"/>
        <rFont val="Calibri"/>
        <family val="2"/>
      </rPr>
      <t xml:space="preserve"> yn ystod y cyfnod a gwmpesir gan y cyflwyniad hwn.  Dyma'r ffigurau a nodir yn 6.10 a 6.11.</t>
    </r>
  </si>
  <si>
    <r>
      <t xml:space="preserve">Dyma </t>
    </r>
    <r>
      <rPr>
        <u/>
        <sz val="11"/>
        <color indexed="8"/>
        <rFont val="Calibri"/>
        <family val="2"/>
      </rPr>
      <t>nifer y bobl a gyflogwyd</t>
    </r>
    <r>
      <rPr>
        <sz val="11"/>
        <color indexed="8"/>
        <rFont val="Calibri"/>
        <family val="2"/>
      </rPr>
      <t xml:space="preserve"> yn ystod y cyfnod a gwmpesir gan y cyflwyniad hwn i weithio ar y contract hwn y bydd darparwr y gwasanaeth / y cyflenwr yn </t>
    </r>
    <r>
      <rPr>
        <u/>
        <sz val="11"/>
        <color indexed="8"/>
        <rFont val="Calibri"/>
        <family val="2"/>
      </rPr>
      <t>parhau i'w cyflogi</t>
    </r>
    <r>
      <rPr>
        <sz val="11"/>
        <color indexed="8"/>
        <rFont val="Calibri"/>
        <family val="2"/>
      </rPr>
      <t>. Dyma nifer y bobl yn 3.9 y mae'r contractwr yn bwriadu eu cyflogi y tu hwnt i'r contract = Lle mae YDY wedi'i nodi yng ngholofn M o'r tab cyflogaeth.</t>
    </r>
  </si>
  <si>
    <r>
      <t xml:space="preserve">Dyma nifer y </t>
    </r>
    <r>
      <rPr>
        <u/>
        <sz val="11"/>
        <color indexed="8"/>
        <rFont val="Calibri"/>
        <family val="2"/>
      </rPr>
      <t>gweithwyr DI-WAITH a gyflogwyd</t>
    </r>
    <r>
      <rPr>
        <sz val="11"/>
        <color indexed="8"/>
        <rFont val="Calibri"/>
        <family val="2"/>
      </rPr>
      <t xml:space="preserve"> yn ystod y cyfnod a gwmpesir gan y cyflwyniad hwn i weithio fel rhan o'r contract hwn.  Dyma nifer y bobl yn 3.9 y mae'r contractwr wedi'u cyflogi a oedd yn ddi-waith cyn hynny am hyd at 6 mis. DS mae'n bosibl bod unigolion sydd wedi'u cyfrif yma hefyd wedi cael eu cyfrif fel gweithiwr anabl os yw'n briodol </t>
    </r>
  </si>
  <si>
    <r>
      <t xml:space="preserve">Dyma nifer y </t>
    </r>
    <r>
      <rPr>
        <u/>
        <sz val="11"/>
        <color indexed="8"/>
        <rFont val="Calibri"/>
        <family val="2"/>
      </rPr>
      <t>gweithwyr DIFREINTIEDIG a gyflogwyd</t>
    </r>
    <r>
      <rPr>
        <sz val="11"/>
        <color indexed="8"/>
        <rFont val="Calibri"/>
        <family val="2"/>
      </rPr>
      <t xml:space="preserve"> yn ystod y cyfnod a gwmpesir gan y cyflwyniad hwn i weithio fel rhan o'r contract hwn.  Dyma nifer y bobl yn 3.9 y mae'r contractwr wedi'u cyflogi a fyddai wedi cael eu hystyried yn weithiwr DIFREINTIEDIG cyn hynny. DS mae'n bosibl bod unigolion sydd wedi'u cyfrif yma hefyd wedi cael eu cyfrif fel gweithiwr anabl os yw'n briodol   </t>
    </r>
  </si>
  <si>
    <r>
      <t xml:space="preserve">Dyma nifer y </t>
    </r>
    <r>
      <rPr>
        <u/>
        <sz val="11"/>
        <color indexed="8"/>
        <rFont val="Calibri"/>
        <family val="2"/>
      </rPr>
      <t>gweithwyr DIFREINTIEDIG IAWN a gyflogwyd</t>
    </r>
    <r>
      <rPr>
        <sz val="11"/>
        <color indexed="8"/>
        <rFont val="Calibri"/>
        <family val="2"/>
      </rPr>
      <t xml:space="preserve"> yn ystod y cyfnod a gwmpesir gan y cyflwyniad hwn i weithio fel rhan o'r contract hwn.  Dyma nifer y bobl yn 3.9 y mae'r contractwr wedi'u cyflogi a fyddai wedi cael eu hystyried yn weithiwr DIFREINTIEDIG IAWN cyn hynny. DS mae'n bosibl bod unigolion sydd wedi'u cyfrif yma hefyd wedi cael eu cyfrif fel gweithiwr anabl os yw'n briodol   </t>
    </r>
  </si>
  <si>
    <r>
      <t xml:space="preserve">Dyma gyfanswm yr </t>
    </r>
    <r>
      <rPr>
        <u/>
        <sz val="11"/>
        <color indexed="8"/>
        <rFont val="Calibri"/>
        <family val="2"/>
      </rPr>
      <t>wythnosau hyfforddeiaeth</t>
    </r>
    <r>
      <rPr>
        <sz val="11"/>
        <color indexed="8"/>
        <rFont val="Calibri"/>
        <family val="2"/>
      </rPr>
      <t xml:space="preserve"> a gwblhawyd yn ystod y cyfnod a gwmpesir gan y cyflwyniad hwn.  Dyma'r ffigur a nodir yn</t>
    </r>
    <r>
      <rPr>
        <sz val="11"/>
        <rFont val="Calibri"/>
        <family val="2"/>
      </rPr>
      <t xml:space="preserve"> 5.4</t>
    </r>
  </si>
  <si>
    <r>
      <t xml:space="preserve">Dyma nifer yr </t>
    </r>
    <r>
      <rPr>
        <u/>
        <sz val="11"/>
        <color indexed="8"/>
        <rFont val="Calibri"/>
        <family val="2"/>
      </rPr>
      <t>wythnosau treialon gwaith</t>
    </r>
    <r>
      <rPr>
        <sz val="11"/>
        <color indexed="8"/>
        <rFont val="Calibri"/>
        <family val="2"/>
      </rPr>
      <t xml:space="preserve"> yn ystod y cyfnod a gwmpesir gan y cyflwyniad hwn. Dyma'r ffigur a nodir yn</t>
    </r>
    <r>
      <rPr>
        <sz val="11"/>
        <rFont val="Calibri"/>
        <family val="2"/>
      </rPr>
      <t xml:space="preserve"> 5.10</t>
    </r>
  </si>
  <si>
    <r>
      <t xml:space="preserve">Dyma nifer y </t>
    </r>
    <r>
      <rPr>
        <u/>
        <sz val="11"/>
        <color indexed="8"/>
        <rFont val="Calibri"/>
        <family val="2"/>
      </rPr>
      <t>cyfleoedd gwirfoddoli a gwblhawyd</t>
    </r>
    <r>
      <rPr>
        <sz val="11"/>
        <color indexed="8"/>
        <rFont val="Calibri"/>
        <family val="2"/>
      </rPr>
      <t xml:space="preserve"> fel rhan o'r contract hwn yn ystod y cyfnod a gwmpesir gan y cyflwyniad hwn. Dyma'r ffigur a nodir yn</t>
    </r>
    <r>
      <rPr>
        <sz val="11"/>
        <rFont val="Calibri"/>
        <family val="2"/>
      </rPr>
      <t xml:space="preserve"> 5.11</t>
    </r>
  </si>
  <si>
    <r>
      <t xml:space="preserve">Dyma'r swm a gyfrannodd y contractiwr at weithgareddau Cymunedol neu Addysgol ar ffurf </t>
    </r>
    <r>
      <rPr>
        <u/>
        <sz val="11"/>
        <color indexed="8"/>
        <rFont val="Calibri"/>
        <family val="2"/>
      </rPr>
      <t>llafur gwirfoddol ('in-kind') a chyfraniadau eraill ('in-kind')</t>
    </r>
    <r>
      <rPr>
        <sz val="11"/>
        <color indexed="8"/>
        <rFont val="Calibri"/>
        <family val="2"/>
      </rPr>
      <t xml:space="preserve"> yn ystod y cyfnod a gwmpesir gan y cyflwyniad hwn.  Dyma'r ffigurau a nodir yn 5.4 a 5.5</t>
    </r>
  </si>
  <si>
    <r>
      <t xml:space="preserve">Dyma'r swm a gyfrannodd y contractiwr at weithgareddau Diwylliannol ar ffurf </t>
    </r>
    <r>
      <rPr>
        <u/>
        <sz val="11"/>
        <color indexed="8"/>
        <rFont val="Calibri"/>
        <family val="2"/>
      </rPr>
      <t>llafur gwirfoddol ('in-kind') a chyfraniadau eraill ('in-kind')</t>
    </r>
    <r>
      <rPr>
        <sz val="11"/>
        <color indexed="8"/>
        <rFont val="Calibri"/>
        <family val="2"/>
      </rPr>
      <t xml:space="preserve"> yn ystod y cyfnod a gwmpesir gan y cyflwyniad hwn.  Dyma'r ffigurau a nodir yn 6.6 a 6.7</t>
    </r>
  </si>
  <si>
    <t xml:space="preserve"> Yn ystod y camau dylunio a chaffael rhagarweiniol ar gyfer strategaethau / contractau y ceir y prif gyfle i gynllunio camau gweithredu i wella llesiant economaidd, cymdeithasol, amgylcheddol a diwylliannol Cymru a fydd hefyd yn ystyried a all gwneud y fath beth wneud cyfraniad cadarnhaol at lesiant byd-eang. Yn ystod camau cynharaf gweithgarwch caffael / cynllunio contract y gellir nodi'r buddion posibl mwyaf a chynllunio ar eu cyfer e.e. lliniaru risgiau sy'n gysylltiedig â chamfanteisio ar bobl neu'r amgylchedd naturiol mewn cadwyni cyflenwi 'lleol' a rhyngwladol / byd-eang e.e. Cyflog Byw, cynhyrchion masnach deg o ffynonellau moesegol, archwiliadau o gadwyni cyflenwi, nodi pren, olew palmydd a gynhyrchwyd yn gynaliadwy yn unig, defnyddio adnoddau yn effeithlon e.e. nodi egwyddorion eco-ddylunio, defnyddio deunyddiau wedi'u hailgylchu neu ddeunyddiau ailgylchadwy, osgoi defnyddio plastigau untro drwy waith dylunio; hyrwyddo arloesedd, defnyddio cyfleoedd i ysgogi marchnadoedd neu ddylanwadu arnynt drwy fanylebau contractau a gwaith rheoli contractau e.e. gofynion sy'n hyrwyddo datgarboneiddio, yr economi gylchol, bioamrywiaeth, gwerth cymdeithasol / buddion cymunedol. 
Yng nghyd-destun yr hierarchaeth hon, er y gallai fod modd canolbwyntio Buddion Cymunedol ar gynnal a gwella bioamrywiaeth ac ecosystemau gweithredol iach, nid yw'n briodol disgwyl i'r amcanion Buddion Cymunedol ar gyfer unrhyw gontract penodol fod yn brif ysgogydd ar gyfer camau gweithredu i fodloni gofynion Cymru sy'n gyfrifol ar lefel fyd-eang. Felly, nid yw'r Pecyn Mesur Buddion Cymunedol yn cynnwys llinellau i fynegi canlyniadau ar gyfer y nod hwn.</t>
  </si>
  <si>
    <r>
      <t xml:space="preserve">Dyma nifer y </t>
    </r>
    <r>
      <rPr>
        <u/>
        <sz val="11"/>
        <color indexed="8"/>
        <rFont val="Calibri"/>
        <family val="2"/>
      </rPr>
      <t>gweithwyr ANABL a gyflogwyd</t>
    </r>
    <r>
      <rPr>
        <sz val="11"/>
        <color indexed="8"/>
        <rFont val="Calibri"/>
        <family val="2"/>
      </rPr>
      <t xml:space="preserve"> yn ystod y cyfnod a gwmpesir gan y cyflwyniad hwn i weithio fel rhan o'r contract hwn.  Dyma nifer y bobl yn 3.9 y mae'r contractwr wedi'u cyflogi a fyddai wedi cael eu hystyried yn weithiwr ANABL cyn hynny. DS mae'n bosibl bod unigolion sydd wedi'u cyfrif yma hefyd wedi cael eu cyfrif fel gweithiwr difreintiedig neu ddifreintiedig iawn yn dibynnu ar hyd eu cyfnod blaenorol o ddiweithdra, neu mae'n bosibl eu bod wedi'u cyfrif fel recriwt hefyd drwy raglen ESGYN. </t>
    </r>
  </si>
  <si>
    <t>Dengys lluosydd lleol Cymru effaith gymharol y contract hwn ar Gymru. Ar gyfer pob £1 a wariwyd ar y contract hwn, mae'r swm canlynol o arian wedi'i ailfuddsoddi yn economi Cymru.  Mae'r ffigur hwn yn seiliedig ar b'un a wariwyd y contract ar gontractwr wedi'i leoli yng Nghymru (a nodir yn 1.2) ac yna faint o incwm y contract a ailwariodd y contractwr hwnnw, p'un a yw wedi'i leoli yng Nghymru ai peidio (a nodir ar y Taflenni CADWYN GYFLENWI A CHYFLOGAETH).  Caiff y symiau a wariwyd ar gyflenwyr / isgontractwyr neu ar staff a gweithwyr wedi'u lleoli yng Nghymru eu hychwanegu at ei gilydd a'u rhannu â gwerth y contract er mwyn llunio cymhareb sy'n dangos faint a wariwyd ar y contract i greu'r incwm ychwanegol ar gyfer Economi Cymru.</t>
  </si>
  <si>
    <t>Dyma werth y contract os yw wedi'i ddyfarnu i gontractwr wedi'i leoli yng Nghymru. Dyma'r ffigur a gofnodir yn 2.2 os yw'r contractwr  wedi'i leoli yng Nghymru fel y nodir yn 1.2.  Y ffigur hwn yw 0 os yw'r contractwr wedi'i leoli y tu allan i Gymru.</t>
  </si>
  <si>
    <t xml:space="preserve">Mae'r ganran hon yn cynrychioli faint o'r gwariant ar bobl, fel cyflogau i staff a gweithwyr yn 1.4, a aeth i bobl sy'n byw yng Nghymru fel y'i nodir yn 3.2 </t>
  </si>
  <si>
    <t>Dyma gyfanswm yr arian a arbedwyd yn ystod y cyfnod a gwmpesir gan y cyflwyniad hwn drwy ddargyfeirio gwastraff o safle tirlenwi.  Mae'r ffigur hwn yn seiliedig ar y Dreth Gwarediadau Tirlenwi bresennol (gweler NEWIDYNNAU) fel y'i pennir gan Lywodraeth Cymru o dan ddarpariaethau Deddf Treth Gwarediadau Tirlenwi (Cymru) 2017 ar y Cyfraddau Isaf a Safonol yn seiliedig ar y tunelli o ddeunydd Cymwys cyfradd Isaf yn 4.3 a deunydd cyfradd Safonol yn 4.4 na chafodd ei anfon i safle tirlenwi i'w waredu.</t>
  </si>
  <si>
    <t>Dyma'r swm a gyfrannodd y contractwr at weithgareddau Cymunedol neu Addysgol ar ffurf rhoddion arian parod yn ystod y cyfnod a gwmpesir gan y cyflwyniad hwn.  Dyma'r ffigur a nodir yn 5.3</t>
  </si>
  <si>
    <t>Dyma'r swm a gyfrannodd y contractwr at weithgareddau Diwylliannol ar ffurf rhoddion arian parod yn ystod y cyfnod a gwmpesir gan y cyflwyniad hwn.  Dyma'r ffigur a nodir yn 6.5</t>
  </si>
  <si>
    <t>Gwerth llafur gwirfoddol ('in-kind') a chyfraniadau eraill ('in-kind') – gweithgareddau Diwylliannol</t>
  </si>
  <si>
    <t>Dyma'r swm a gyfrannodd y contractwr at weithgareddau Chwaraeon ar ffurf rhoddion arian parod yn ystod y cyfnod a gwmpesir gan y cyflwyniad hwn.  Dyma'r ffigur a nodir yn 6.9</t>
  </si>
  <si>
    <t>Dyma'r swm a gyfrannodd y contractwr at weithgareddau Cymunedol neu Addysgol ar ffurf llafur gwirfoddol ('in-kind') a chyfraniadau eraill ('in-kind') yn ystod y cyfnod a gwmpesir gan y cyflwyniad hwn.  Dyma'r ffigurau a nodir yn 5.4 a 5.5</t>
  </si>
  <si>
    <t xml:space="preserve">Gwerth llafur gwirfoddol ('in-kind') a chyfraniadau eraill ('in-kind') – gweithgareddau Cymunedol neu Addysgol </t>
  </si>
  <si>
    <t xml:space="preserve">Gwerth llafur gwirfoddol ('in-kind')a chyfraniadau eraill ('in-kind') – gweithgareddau Chwaraeon </t>
  </si>
  <si>
    <t>Dyma'r swm a gyfrannodd y contractwr at weithgareddau Diwylliannol ar ffurf llafur gwirfoddol ('in-kind')a chyfraniadau eraill ('in-kind') yn ystod y cyfnod a gwmpesir gan y cyflwyniad hwn.  Dyma'r ffigurau a nodir yn 6.6 a 6.7</t>
  </si>
  <si>
    <t>Dyma'r swm a gyfrannodd y contractwr at weithgareddau Chwaraeon ar ffurf llafur gwirfoddol ('in-kind') a chyfraniadau eraill ('in-kind') yn ystod y cyfnod a gwmpesir gan y cyflwyniad hwn.  Dyma'r ffigurau a nodir yn 6.10 a 6.11</t>
  </si>
  <si>
    <r>
      <t xml:space="preserve">Dyma </t>
    </r>
    <r>
      <rPr>
        <u/>
        <sz val="11"/>
        <rFont val="Calibri"/>
        <family val="2"/>
      </rPr>
      <t>gyfanswm yr arian a wariodd y contractwr ar BBaChau</t>
    </r>
    <r>
      <rPr>
        <sz val="11"/>
        <rFont val="Calibri"/>
        <family val="2"/>
      </rPr>
      <t xml:space="preserve"> wedi'u lleoli yng Nghymru yn ystod y cyfnod a gwmpesir gan y cyflwyniad hwn.  Dyma'r ffigur a nodir yn 2.3 ac mae'n rhan o gyfanswm y Refeniw i fusnesau wedi'u lleoli yng Nghymru a nodir yn R3 uchod</t>
    </r>
  </si>
  <si>
    <r>
      <t xml:space="preserve">Dyma gyfanswm yr arian a </t>
    </r>
    <r>
      <rPr>
        <u/>
        <sz val="11"/>
        <rFont val="Calibri"/>
        <family val="2"/>
      </rPr>
      <t>wariodd</t>
    </r>
    <r>
      <rPr>
        <sz val="11"/>
        <rFont val="Calibri"/>
        <family val="2"/>
      </rPr>
      <t xml:space="preserve"> y contractwr </t>
    </r>
    <r>
      <rPr>
        <u/>
        <sz val="11"/>
        <rFont val="Calibri"/>
        <family val="2"/>
      </rPr>
      <t>ar fentrau yn y trydydd sector</t>
    </r>
    <r>
      <rPr>
        <sz val="11"/>
        <rFont val="Calibri"/>
        <family val="2"/>
      </rPr>
      <t xml:space="preserve"> wedi'u lleoli yng Nghymru yn ystod y cyfnod a gwmpesir gan y cyflwyniad hwn.  Dyma'r ffigur a nodir yn 2.4 ac mae'n rhan o gyfanswm y Refeniw i fusnesau yng Nghymru a nodir yn R3 uchod</t>
    </r>
  </si>
  <si>
    <r>
      <t xml:space="preserve">Dyma gyfanswm yr </t>
    </r>
    <r>
      <rPr>
        <u/>
        <sz val="11"/>
        <rFont val="Calibri"/>
        <family val="2"/>
      </rPr>
      <t>wythnosau hyfforddeiaeth</t>
    </r>
    <r>
      <rPr>
        <sz val="11"/>
        <rFont val="Calibri"/>
        <family val="2"/>
      </rPr>
      <t xml:space="preserve"> a gwblhawyd yn ystod y cyfnod a gwmpesir gan y cyflwyniad hwn.  Dyma'r ffigur a nodir yn 7.4</t>
    </r>
  </si>
  <si>
    <r>
      <t xml:space="preserve">Dyma gyfanswm y </t>
    </r>
    <r>
      <rPr>
        <u/>
        <sz val="11"/>
        <rFont val="Calibri"/>
        <family val="2"/>
      </rPr>
      <t>lleoliadau profiad gwaith / interneiaethau a</t>
    </r>
    <r>
      <rPr>
        <sz val="11"/>
        <rFont val="Calibri"/>
        <family val="2"/>
      </rPr>
      <t xml:space="preserve"> gwblhawyd fel rhan o'r contract hwn.  Dyma'r ffigur a nodir yn 7.5</t>
    </r>
  </si>
  <si>
    <r>
      <t xml:space="preserve">Dyma nifer y </t>
    </r>
    <r>
      <rPr>
        <u/>
        <sz val="11"/>
        <rFont val="Calibri"/>
        <family val="2"/>
      </rPr>
      <t>cyfleoedd gwirfoddoli a gwblhawyd</t>
    </r>
    <r>
      <rPr>
        <sz val="11"/>
        <rFont val="Calibri"/>
        <family val="2"/>
      </rPr>
      <t xml:space="preserve"> fel rhan o'r contract hwn yn ystod y cyfnod a gwmpesir gan y cyflwyniad hwn. Dyma'r ffigur a nodir yn 7.11</t>
    </r>
  </si>
  <si>
    <r>
      <t xml:space="preserve">Dyma </t>
    </r>
    <r>
      <rPr>
        <u/>
        <sz val="11"/>
        <rFont val="Calibri"/>
        <family val="2"/>
      </rPr>
      <t>nifer y cyfleoedd hyfforddiant achrededig</t>
    </r>
    <r>
      <rPr>
        <sz val="11"/>
        <rFont val="Calibri"/>
        <family val="2"/>
      </rPr>
      <t xml:space="preserve"> ar unrhyw lefel gan bobl sy'n byw yng Nghymru fel rhan o'r contract hwn yn ystod y cyfnod a gwmpesir gan y cyflwyniad hwn? Dyma'r ffigur a nodir yn  7.13   DS nid yw hyn yn cynnwys hyfforddiant Prentisiaeth a nodir yn 7.1 ac a gofnodir yn R.33 uchod</t>
    </r>
  </si>
  <si>
    <r>
      <t xml:space="preserve">Dyma nifer y </t>
    </r>
    <r>
      <rPr>
        <u/>
        <sz val="11"/>
        <rFont val="Calibri"/>
        <family val="2"/>
      </rPr>
      <t>cyfleoedd hyfforddiant heb ei achredu a gwblhawyd</t>
    </r>
    <r>
      <rPr>
        <sz val="11"/>
        <rFont val="Calibri"/>
        <family val="2"/>
      </rPr>
      <t xml:space="preserve"> fel rhan o'r contract hwn yn ystod y cyfnod a gwmpesir gan y cyflwyniad hwn. Dyma'r ffigur a nodir yn 7.15  </t>
    </r>
  </si>
  <si>
    <t xml:space="preserve">Dyma'r ateb i 5.4 sy'n cadarnhau a yw gweithgareddau addysgol sy'n gysylltiedig â phynciau STEM (Gwyddoniaeth, Technoleg, Peirianneg a Mathemateg) wedi'u targedu fel rhan o'r contract hwn. Mae'r rhain yn gysylltiedig â gwerth llafur gwirfoddol ('in-kind') neu gyfraniadau eraill ('in-kind') sy'n gysylltiedig â gweithgareddau Cymunedol neu Addysgol a gofnodir yn R.10 o 5.4 neu 5.5  </t>
  </si>
  <si>
    <r>
      <t xml:space="preserve">Dyma'r </t>
    </r>
    <r>
      <rPr>
        <u/>
        <sz val="11"/>
        <rFont val="Calibri"/>
        <family val="2"/>
      </rPr>
      <t xml:space="preserve">tunelli o wastraff a ddargyfeiriwyd o safle tirlenwi </t>
    </r>
    <r>
      <rPr>
        <sz val="11"/>
        <rFont val="Calibri"/>
        <family val="2"/>
      </rPr>
      <t xml:space="preserve">drwy ei ailddefnyddio neu ei ailgylchu yn ystod y cyfnod a gwmpesir gan y cyflwyniad hwn.  Nodir nifer y tunelli o ddeunyddiau Cymwys cyfradd Isaf yn 4.3 ynghyd â deunyddiau cyfradd Safonol yn 4.4 a ddargyfeiriwyd o gael eu hanfon i safle tirlenwi i'w hailddefnyddio, eu hailgylchu neu adfer ynni.
Cofnodir ffioedd (£) y Dreth Gwarediadau Tirlenwi (£) a arbedwyd yn R7 uchod 
</t>
    </r>
  </si>
  <si>
    <t>Dyma gyfanswm y metrau ciwbig o ddŵr a arbedwyd drwy ei ailddefnyddio neu ei ailgylchu yn ystod y cyfnod a gwmpesir gan y cyflwyniad hwn drwy fesurau i leihau'r defnydd o ddŵr fel rhan o'r contract hwn. Gall hyn gynnwys, er enghraifft, fesurau i leihau'r defnydd o ddŵr neu faint o ddŵr sy'n gollwng, defnyddio casgenni dŵr, dŵr 'llwyd', neu fesurau cynaliadwy eraill.</t>
  </si>
  <si>
    <t xml:space="preserve">Dyma'r tunelli o wastraff a ddargyfeiriwyd o safle tirlenwi drwy ei ailddefnyddio neu ei ailgylchu yn ystod y cyfnod a gwmpesir gan y cyflwyniad hwn.  Nodir nifer y tunelli o ddeunyddiau Cymwys cyfradd Isaf yn 4.3 ynghyd â deunyddiau cyfradd Safonol yn 4.4 a ddargyfeiriwyd o gael eu hanfon i safle tirlenwi i'w hailddefnyddio, eu hailgylchu neu adfer ynni.
Cofnodir ffioedd (£) y Dreth Gwarediadau Tirlenwi (£) a arbedwyd yn R7 uchod 
</t>
  </si>
  <si>
    <t xml:space="preserve">Bwriedir i'r fersiwn hon o'r Pecyn Mesur Buddion Cymunedol helpu cyrff yn y sector cyhoeddus yng Nghymru i gofnodi canlyniadau contractau y mae Buddion Cymunedol wedi'u cynllunio ar eu cyfer a dangos sut mae'r canlyniadau hyn yn helpu i gyflawni Nodau Llesiant Deddf Llesiant Cenedlaethau'r Dyfodol 2015 (Deddf LlCD). 
Bydd y fersiwn bresennol o'r pecyn cofnodi hwn bob amser ar gael ar dudalennau llyw.cymru
</t>
  </si>
  <si>
    <r>
      <rPr>
        <b/>
        <u/>
        <sz val="12"/>
        <rFont val="Calibri"/>
        <family val="2"/>
      </rPr>
      <t>Llywodraeth Cymru</t>
    </r>
    <r>
      <rPr>
        <sz val="12"/>
        <rFont val="Calibri"/>
        <family val="2"/>
      </rPr>
      <t xml:space="preserve"> – Caiff y canlyniadau o becynnau mesur unigol a gyflwynir eu cyfuno er mwyn darparu prif adroddiadau rheolaidd ar gyfer Gweinidogion ar gynnydd o ran sicrhau Buddion Cymunedol. Er y gall data ar y canlyniadau a gofnodir mewn pecyn mesur a gyflwynir hefyd gael eu darparu i bartïon eraill â diddordeb, dim ond er mwyn egluro data / gwybodaeth yn y cyflwyniad a dilysu cymeradwyaeth y Sefydliad Sector Cyhoeddus a'r Prif gontractwr / cyflenwr neu ddarparwr gwasanaeth at ddibenion llywodraethu y defnyddir y manylion cyswllt personol a nodir gan y pecyn mesur.
</t>
    </r>
    <r>
      <rPr>
        <b/>
        <u/>
        <sz val="12"/>
        <rFont val="Calibri"/>
        <family val="2"/>
      </rPr>
      <t>Cyrff yn y Sector Cyhoeddus</t>
    </r>
    <r>
      <rPr>
        <sz val="12"/>
        <rFont val="Calibri"/>
        <family val="2"/>
      </rPr>
      <t xml:space="preserve"> – Argymhellir y dylai cyrff yn y sector cyhoeddus sy'n ddarostyngedig i Ddeddf Llesiant Cenedlaethau'r Dyfodol gadw copïau o becynnau mesur cyflawn i'w helpu i gofnodi canlyniadau yn erbyn Nodau Llesiant y Ddeddf.</t>
    </r>
  </si>
  <si>
    <r>
      <t xml:space="preserve">Hysbysiad Preifatrwydd – Sut rydym yn defnyddio eich gwybodaeth                                                                                                                                                                                                                                                                                                  Manylion Cyswllt Personol
</t>
    </r>
    <r>
      <rPr>
        <sz val="12"/>
        <rFont val="Calibri"/>
        <family val="2"/>
      </rPr>
      <t xml:space="preserve">Dim ond yn y copi hwn o'r pecyn mesur a gyflwynir gennych y cedwir manylion cyswllt personol y rheolwr prosiect ar ochr y cleient ar gyfer y prosiect a'r contractwr / person ar ochr y cleient sy'n cyflwyno'r Pecyn Mesur Buddion Cymunedol ar y dudalen Manylion y Crynodeb o'r Contract o'r Pecyn Mesur Buddion Cymunedol a gyflwynir a dim ond at ddibenion egluro eitemau sydd wedi'u cofnodi ar adeg cyflwyno'r Pecyn Mesur y cânt eu defnyddio.
</t>
    </r>
    <r>
      <rPr>
        <b/>
        <sz val="12"/>
        <rFont val="Calibri"/>
        <family val="2"/>
      </rPr>
      <t xml:space="preserve">Canlyniadau Buddion Cymunedol a gofnodir </t>
    </r>
    <r>
      <rPr>
        <sz val="12"/>
        <rFont val="Calibri"/>
        <family val="2"/>
      </rPr>
      <t xml:space="preserve">
Cedwir y Pecyn Mesur Buddion Cymunedol a gyflwynir gennych mewn ffeiliau â mynediad cyfyngedig a dim ond i'r unigolion hynny sydd angen eu gwybod y cânt eu darparu. 
Er ei bod yn bosibl y bydd swyddogion Llywodraeth Cymru sy'n rheoli'r polisi Buddion Cymunedol yn ceisio eglurhad ar ddata / cofnodion penodol, ni lunnir unrhyw farn ynglŷn â rhinweddau cymharol y canlyniadau a gyflawnwyd ar brosiect. Tybir bod y cleientiaid a'r contractwyr wedi gwneud pob ymdrech a bod y canlyniadau a gofnodwyd yn adlewyrchu'r cyd-destun penodol y cyflawnwyd prosiectau ynddo.
Caiff manylion y prosiect a'r canlyniadau Buddion Cymunedol a gofnodir mewn Pecynnau Mesur Buddion Cymunedol a gyflwynir eu trosi'n gronfa ddata er mwyn darparu ar gyfer dadansoddi canlyniadau Buddion Cymunedol cyfunol a rhoi'r prif ffigurau i'r Gweinidog Cyllid a'r Trefnydd mewn diweddariadau misol a Gweinidogion eraill a Llywodraeth Cymru pan fydd angen iddynt eu gwybod. 
</t>
    </r>
    <r>
      <rPr>
        <b/>
        <sz val="12"/>
        <rFont val="Calibri"/>
        <family val="2"/>
      </rPr>
      <t>Cysylltiadau</t>
    </r>
    <r>
      <rPr>
        <sz val="12"/>
        <rFont val="Calibri"/>
        <family val="2"/>
      </rPr>
      <t xml:space="preserve">
Os bydd gennych unrhyw gwestiynau am yr Hysbysiad Preifatrwydd hwn, anfonwch neges e-bost i flwch post Polisi Masnachol a Chyflenwi Masnachol PolisiMasnachol@llyw.cymru 
I gael rhagor o wybodaeth am y wybodaeth sydd gan Lywodraeth Cymru a'r defnydd y mae'n ei wneud ohoni, neu os byddwch am arfer eich hawliau o dan y Rheoliad Cyffredinol ar Ddiogelu Data (GDPR), gweler y manylion cyswllt isod:
Swyddog Diogelu Data
 Llywodraeth Cymru
 Parc Cathays
 CAERDYDD
 CF10 3NQ
E-bost: DataProtectionOfficer@gov.wales 
Manylion cyswllt Swyddfa'r Comisiynydd Gwybodaeth https://ico.org.uk/global/contact-us/postal-addresses/
</t>
    </r>
  </si>
  <si>
    <r>
      <t xml:space="preserve">Mae angen i amcanion Buddion Cymunedol gael eu cynllunio gan y Sefydliad Sector Cyhoeddus fel rhan o'r strategaeth gaffael gyffredinol. Ni fwriedir i'r Pecyn Mesur hwn eich arwain drwy'r broses o gynllunio eich amcanion Buddion Cymunedol, </t>
    </r>
    <r>
      <rPr>
        <b/>
        <u/>
        <sz val="12"/>
        <rFont val="Calibri"/>
        <family val="2"/>
      </rPr>
      <t xml:space="preserve">dyma'r mecanwaith ar gyfer cofnodi canlyniadau Buddion Cymunedol a rhoi gwybod amdanynt. 
</t>
    </r>
    <r>
      <rPr>
        <sz val="12"/>
        <rFont val="Calibri"/>
        <family val="2"/>
      </rPr>
      <t xml:space="preserve">I gael rhagor o ganllawiau manwl ar sut i gynllunio amcanion Buddion Cymunedol a sut i ddefnyddio'r pecyn hwn, cysylltwch â thîm Polisi Masnachol a Chyflenwi Masnachol - </t>
    </r>
    <r>
      <rPr>
        <b/>
        <sz val="12"/>
        <rFont val="Calibri"/>
        <family val="2"/>
      </rPr>
      <t>PolisiMasnachol@llyw.cymru</t>
    </r>
    <r>
      <rPr>
        <sz val="12"/>
        <rFont val="Calibri"/>
        <family val="2"/>
      </rPr>
      <t xml:space="preserve">
Mae'r taflenni gwaith yn hunanesboniadol. Dechreuwch drwy gwblhau'r taflenni gwaith CYFFREDINOL, CADWYN GYFLENWI a CHYFLOGAETH sy'n casglu'r wybodaeth orfodol sydd ei hangen. Dylech ddefnyddio'r taflenni gwaith dilynol, sef 'YR AMGYLCHEDD AC ADNODDAU, CYMUNEDOL AC ADDYSGOL', 'DIWYLLIANT' a 'HYFFORDDIANT' i gofnodi canlyniadau sy'n ymwneud â DPAau / amcanion Buddion Cymunedol a bennir gan y Sefydliad Sector Cyhoeddus. Mae'r daflen waith CANLYNIADAU yn crynhoi'r buddion cymunedol a sicrhawyd yn awtomatig yn seiliedig ar y wybodaeth a gyflwynwyd.  Dylech ddefnyddio'r daflen waith SYLWADAU i gofnodi unrhyw wybodaeth ychwanegol rydych am ei darparu mewn perthynas â'r prosiect megis agweddau cyd-destunol ar yr ymarfer caffael / prosiect a all fod wedi effeithio ar y canlyniadau e.e. adeiladu modwlaidd oddi ar y safle; defnyddio gweithwyr arbenigol / gosodwyr neu gyflenwyr achrededig o'r tu allan i Gymru a all fod wedi cyfyngu ar gyfleoedd i sicrhau Buddion Cymunedol yn yr ardal lle mae'r contract / prosiect yn cael ei gyflawni.</t>
    </r>
  </si>
  <si>
    <r>
      <rPr>
        <b/>
        <u/>
        <sz val="12"/>
        <color indexed="8"/>
        <rFont val="Calibri"/>
        <family val="2"/>
      </rPr>
      <t xml:space="preserve">Dylech gwblhau a chyflwyno'r pecyn bob blwyddyn </t>
    </r>
    <r>
      <rPr>
        <sz val="12"/>
        <color indexed="8"/>
        <rFont val="Calibri"/>
        <family val="2"/>
      </rPr>
      <t xml:space="preserve">ar y dyddiad y dechreuodd y prosiect neu ar ddiwedd contractau sy'n para llai na 2 flynedd/24 mis. Dylech gyflwyno pecynnau wedi'u cwblhau i </t>
    </r>
    <r>
      <rPr>
        <b/>
        <sz val="12"/>
        <color indexed="8"/>
        <rFont val="Calibri"/>
        <family val="2"/>
      </rPr>
      <t>PolisiMasnachol@llyw.cymru</t>
    </r>
  </si>
  <si>
    <r>
      <t xml:space="preserve">Os bydd gennych unrhyw gwestiynau neu bryderon ynghylch cwblhau'r Pecyn Mesur Buddion Cymunedol, dylech eu he-bostio i flwch post Polisi Masnachol a Chyflenwi Masnachol -  </t>
    </r>
    <r>
      <rPr>
        <b/>
        <u/>
        <sz val="12"/>
        <rFont val="Calibri"/>
        <family val="2"/>
      </rPr>
      <t>PolisiMasnachol@llyw.cymru</t>
    </r>
  </si>
  <si>
    <r>
      <rPr>
        <sz val="12"/>
        <rFont val="Calibri"/>
        <family val="2"/>
      </rPr>
      <t xml:space="preserve">Dylech e-bostio pob cyflwyniad wedi'i gwblhau i flwch post Polisi Masnachol a Chyflenwi Masnachol -  </t>
    </r>
    <r>
      <rPr>
        <b/>
        <u/>
        <sz val="12"/>
        <rFont val="Calibri"/>
        <family val="2"/>
      </rPr>
      <t>PolisiMasnachol@llyw.cymru</t>
    </r>
  </si>
  <si>
    <t>ADEILADU (adeiladau)</t>
  </si>
  <si>
    <t>SEILWAITH (Peirianneg sifil)</t>
  </si>
  <si>
    <t>CYFLENWI NWYDDAU</t>
  </si>
  <si>
    <t>GWASANAETHAU</t>
  </si>
  <si>
    <t>YDY</t>
  </si>
  <si>
    <t>NA</t>
  </si>
  <si>
    <t xml:space="preserve">Dd/G </t>
  </si>
  <si>
    <t>Dyma nifer y staff a gadwyd a fyddai wedi cael eu diswyddo neu a fyddai'n ddi-waith heb y gwaith a ddarparwyd gan y contract hwn ar gyfer y cyfnod a gwmpesir gan y cyflwyniad hwn. Dyma'r ffigur a nodir yn 3.4</t>
  </si>
  <si>
    <t>Dyma nifer y bobl a gyflogwyd yn ystod y cyfnod a gwmpesir gan y cyflwyniad hwn i weithio ar y contract hwn ond na fyddant yn parhau ar ôl hynny.  Dyma nifer y bobl yn 3.6 nad yw'r contractwr yn bwriadu eu cyflogi y tu hwnt i'r contract = Lle mae NA wedi'i nodi yng ngholofn L o'r tab cyflogaeth.</t>
  </si>
  <si>
    <t>Dyma nifer y bobl a gyflogwyd yn ystod y cyfnod a gwmpesir gan y cyflwyniad hwn i weithio ar y contract hwn y bydd darparwr y gwasanaeth / y cyflenwr yn parhau i'w cyflogi. Dyma nifer y bobl yn 3.6 y mae'r contractwr yn bwriadu eu cyflogi y tu hwnt i'r contract = Lle mae YDY wedi'i nodi yng ngholofn L o'r tab cyflogaeth.</t>
  </si>
  <si>
    <t xml:space="preserve">Dyma nifer y gweithwyr DI-WAITH a gyflogwyd yn ystod y cyfnod a gwmpesir gan y cyflwyniad hwn i weithio fel rhan o'r contract hwn.  Dyma nifer y bobl yn 3.6 y mae'r contractwr wedi'u cyflogi a oedd yn ddi-waith cyn hynny am hyd at 6 mis. DS mae'n bosibl bod unigolion sydd wedi'u cyfrif yma hefyd wedi cael eu cyfrif fel gweithiwr anabl os yw'n briodol </t>
  </si>
  <si>
    <t xml:space="preserve">Dyma nifer y gweithwyr DIFREINTIEDIG a gyflogwyd yn ystod y cyfnod a gwmpesir gan y cyflwyniad hwn i weithio fel rhan o'r contract hwn.  Dyma nifer y bobl yn 3.6 y mae'r contractwr wedi'u cyflogi a fyddai wedi cael eu hystyried yn weithiwr DIFREINTIEDIG cyn hynny. DS mae'n bosibl bod unigolion sydd wedi'u cyfrif yma hefyd wedi cael eu cyfrif fel gweithiwr anabl os yw'n briodol   </t>
  </si>
  <si>
    <t xml:space="preserve">Dyma nifer y gweithwyr DIFREINTIEDIG IAWN a gyflogwyd yn ystod y cyfnod a gwmpesir gan y cyflwyniad hwn i weithio fel rhan o'r contract hwn.  Dyma nifer y bobl yn 3.6 y mae'r contractwr wedi'u cyflogi a fyddai wedi cael eu hystyried yn weithiwr DIFREINTIEDIG IAWN cyn hynny. DS mae'n bosibl bod unigolion sydd wedi'u cyfrif yma hefyd wedi cael eu cyfrif fel gweithiwr anabl os yw'n briodol   </t>
  </si>
  <si>
    <t>Dyma nifer y gweithwyr ANABL a gyflogwyd yn ystod y cyfnod a gwmpesir gan y cyflwyniad hwn i weithio fel rhan o'r contract hwn.  Dyma nifer y bobl yn 3.6 y mae'r contractwr wedi'u cyflogi a fyddai wedi cael eu hystyried yn weithiwr ANABL cyn hynny. DS mae'n bosibl bod unigolion sydd wedi'u cyfrif yma hefyd wedi cael eu cyfrif fel gweithiwr difreintiedig neu ddifreintiedig iawn yn dibynnu ar hyd eu cyfnod blaenorol o ddiweithdra, neu mae'n bosibl eu bod wedi'u cyfrif fel recriwt hefyd drwy raglen ESGYN.</t>
  </si>
  <si>
    <r>
      <t xml:space="preserve">Dyma </t>
    </r>
    <r>
      <rPr>
        <u/>
        <sz val="11"/>
        <color indexed="8"/>
        <rFont val="Calibri"/>
        <family val="2"/>
      </rPr>
      <t>nifer y bobl a gyflogwyd</t>
    </r>
    <r>
      <rPr>
        <sz val="11"/>
        <color indexed="8"/>
        <rFont val="Calibri"/>
        <family val="2"/>
      </rPr>
      <t xml:space="preserve"> yn ystod y cyfnod a gwmpesir gan y cyflwyniad hwn i weithio ar y contract hwn ond na fyddant yn parhau ar ôl hynny.  Dyma nifer y bobl yn 3.6 nad yw'r contractwr yn bwriadu eu cyflogi y tu hwnt i'r contract = Lle mae NA wedi'i nodi yng ngholofn M o'r tab cyflogaeth.</t>
    </r>
  </si>
  <si>
    <r>
      <t xml:space="preserve">Tîm Polisi Masnachol a Chyflenwi Masnachol Llywodraeth Cymru
</t>
    </r>
    <r>
      <rPr>
        <b/>
        <sz val="18"/>
        <color indexed="8"/>
        <rFont val="Calibri"/>
        <family val="2"/>
      </rPr>
      <t xml:space="preserve">PolisiMasnachol@llyw.cymru </t>
    </r>
  </si>
  <si>
    <t>Gwefan 'Treth Gwarediadau Tirlenwi' Llywodraeth Cymru 2022-23
https://llyw.cymru/cyfraddaur-dreth-gwarediadau-tirlenwi</t>
  </si>
  <si>
    <t>Cyflwynodd Deddf Treth Gwarediadau Tirlenwi (Cymru) 2017 y Dreth Gwarediadau Tirlenwi, a ddisodlodd y Dreth Dirlenwi yng Nghymru o Ebrill 2018 ymlaen.  
Yn wahanol i'r Dreth Dirlenwi, mae'r Dreth Gwarediadau Tirlenwi yn dreth ar waredu gwastraff i safleoedd tirlenwi ac fe'i codir yn ôl y pwysau. Mae'n daladwy gan weithredwyr safleoedd tirlenwi, sy'n codi tâl ar weithredwyr gwastraff drwy eu ffioedd clwyd. Bydd gweithredwyr gwastraff sy'n anfon gwastraff i safleoedd tirlenwi, yn eu tro, yn trosglwyddo'r taliadau hyn i'r Sefydliad Sector Cyhoeddus sy'n gleient iddynt e.e. cyrff yn y sector cyhoeddus sy'n anfon gwastraff i safleoedd tirlenwi. Felly, mae'r Dreth Gwarediadau Tirlenwi yn parhau i roi cymhelliant ar gyfer camau gweithredu sy'n cyd-fynd â'r hierarchaeth gwastraff  – atal gwastraff, ailddefnyddio, ailgylchu ac adfer ynni o wastraff fel yr opsiwn olaf un. 
Drwy hyrwyddo'r economi gylchol, mae'r Dreth Gwarediadau Tirlenwi yn helpu i gyflawni nodau Llywodraeth Cymru o sicrhau dyfodol diwastraff a datgarboneiddio.
Cyfraddau'r dreth newydd
Mae gan y Dreth Gwarediadau Tirlenwi 3 cyfradd, sef:
•cyfradd isaf ar gyfer deunyddiau sy'n bodloni'r amodau a nodir yn y ddeddf, 
•cyfradd safonol ar gyfer unrhyw ddeunydd arall
•cyfradd gwarediadau heb eu hawdurdodi ar gyfer gwarediadau trethadwy a wneir mewn mannau heblaw safleoedd tirlenwi awdurdodedig.
Bydd cyfradd isaf a chyfradd safonol y dreth yn parhau'n gyson â'r rhai yng ngweddill y DU am gyfnod o 2 flynedd, gan roi'r sicrwydd i funesau y maent wedi gofyn amdano.
Mae'r gyfradd anawdurdodedig wedi'i phennu ar 150% o'r gyfradd safonol, sy'n creu rhwystr ariannol ychwanegol i bobl sy'n ceisio osgoi eu rhwymedigaethau amgylcheddol a gwaredu gwastraff yn anghyfreithlon. Dengys y tabl isod y cyfraddau ar gyfer 2018-19 a 2019-20.
                                                                  2022-23  
Y gyfradd safonol -------------------- £98.60  y dunnell
Y gyfradd isaf ----------------------- £   3.15 y dunnell         
Cyfradd gwarediadau heb eu hawdurdodi –   £147.90 y dunnell</t>
  </si>
  <si>
    <r>
      <t xml:space="preserve">Yn seiliedig ar y gyfradd cyfaint safonol  fesul metr ciwbig ar gyfer taliadau mesuredig safonol ar gyfer Dŵr a Charthffosiaeth fel y nodir yn 'Cynllun Talu 2022-23   
Dŵr = </t>
    </r>
    <r>
      <rPr>
        <b/>
        <u/>
        <sz val="11"/>
        <color indexed="8"/>
        <rFont val="Calibri"/>
        <family val="2"/>
      </rPr>
      <t>£1.4492</t>
    </r>
    <r>
      <rPr>
        <sz val="11"/>
        <color indexed="8"/>
        <rFont val="Calibri"/>
        <family val="2"/>
      </rPr>
      <t xml:space="preserve"> fesul metr ciwbig 
Carthffosiaeth = </t>
    </r>
    <r>
      <rPr>
        <b/>
        <u/>
        <sz val="11"/>
        <color indexed="8"/>
        <rFont val="Calibri"/>
        <family val="2"/>
      </rPr>
      <t>£1.8757</t>
    </r>
    <r>
      <rPr>
        <sz val="11"/>
        <color indexed="8"/>
        <rFont val="Calibri"/>
        <family val="2"/>
      </rPr>
      <t xml:space="preserve"> fesul metr ciwbig.
Dŵr a Charthffosiaeth = </t>
    </r>
    <r>
      <rPr>
        <b/>
        <u/>
        <sz val="11"/>
        <color indexed="8"/>
        <rFont val="Calibri"/>
        <family val="2"/>
      </rPr>
      <t>£3.3249</t>
    </r>
    <r>
      <rPr>
        <sz val="11"/>
        <color indexed="8"/>
        <rFont val="Calibri"/>
        <family val="2"/>
      </rPr>
      <t xml:space="preserve"> 
https://corporate.dwrcymru.com/cy-gb/library/our-charges/scheme-of-charges   2022-2023</t>
    </r>
  </si>
  <si>
    <t>FERSIWN 10.2 - 29/06/2023</t>
  </si>
  <si>
    <t xml:space="preserve">Mae Cyfrifon Banc Prosiect yn system dalu sy'n sicrhau bod partneriaid mewn cadwyn gyflenwi sydd wedi cofrestru â'r cyfrif yn cael eu talu o fewn 30 diwrnod. I gael rhagor o wybodaeth am Gyfrifon Banc Prosiect, cysylltwch â blwch post Tîm Polisi Masnachol a Chyflenwi Masnachol Llywodraeth Cymru
PolisiMasnachol@llyw.cymru
</t>
  </si>
  <si>
    <r>
      <t xml:space="preserve">A gafodd gweithgareddau addysgol yn gysylltiedig â phynciau </t>
    </r>
    <r>
      <rPr>
        <b/>
        <u/>
        <sz val="11"/>
        <rFont val="Calibri"/>
        <family val="2"/>
      </rPr>
      <t xml:space="preserve"> STEM </t>
    </r>
    <r>
      <rPr>
        <sz val="11"/>
        <rFont val="Calibri"/>
        <family val="2"/>
      </rPr>
      <t xml:space="preserve">(Gwyddoniaeth, Technoleg, Peirianneg a Mathemateg) eu cefnogi yn ystod y cyfnod a gwmpesir gan y cyflwyniad hwn? Gall y rhain fod yn gysylltiedig â llafur gwirfoddol neu gyfraniadau Cymunedol neu Addysgol eraill mewn nwyddau a gofnodwyd yn 5.1 neu 5.2 uchod?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</si>
</sst>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5" formatCode="&quot;£&quot;#,##0;\-&quot;£&quot;#,##0"/>
    <numFmt numFmtId="8" formatCode="&quot;£&quot;#,##0.00;[Red]\-&quot;£&quot;#,##0.00"/>
    <numFmt numFmtId="42" formatCode="_-&quot;£&quot;* #,##0_-;\-&quot;£&quot;* #,##0_-;_-&quot;£&quot;* &quot;-&quot;_-;_-@_-"/>
    <numFmt numFmtId="44" formatCode="_-&quot;£&quot;* #,##0.00_-;\-&quot;£&quot;* #,##0.00_-;_-&quot;£&quot;* &quot;-&quot;??_-;_-@_-"/>
    <numFmt numFmtId="164" formatCode="&quot;£&quot;#,##0.00"/>
    <numFmt numFmtId="165" formatCode="dd/mm/yyyy;@"/>
    <numFmt numFmtId="166" formatCode="0.0"/>
    <numFmt numFmtId="167" formatCode="#,##0_ ;\-#,##0\ "/>
    <numFmt numFmtId="168" formatCode="_-&quot;£&quot;* #,##0.0000_-;\-&quot;£&quot;* #,##0.0000_-;_-&quot;£&quot;* &quot;-&quot;????_-;_-@_-"/>
    <numFmt numFmtId="169" formatCode="&quot;£&quot;#,##0"/>
  </numFmts>
  <fonts count="64" x14ac:knownFonts="1">
    <font>
      <sz val="11"/>
      <color indexed="8"/>
      <name val="Calibri"/>
      <family val="2"/>
    </font>
    <font>
      <sz val="11"/>
      <color indexed="8"/>
      <name val="Calibri"/>
      <family val="2"/>
    </font>
    <font>
      <sz val="10"/>
      <name val="Arial"/>
      <family val="2"/>
    </font>
    <font>
      <sz val="10"/>
      <name val="Arial"/>
      <family val="2"/>
    </font>
    <font>
      <b/>
      <sz val="11"/>
      <color indexed="8"/>
      <name val="Calibri"/>
      <family val="2"/>
    </font>
    <font>
      <sz val="11"/>
      <color indexed="8"/>
      <name val="Calibri"/>
      <family val="2"/>
    </font>
    <font>
      <b/>
      <sz val="11"/>
      <color indexed="8"/>
      <name val="Calibri"/>
      <family val="2"/>
    </font>
    <font>
      <b/>
      <sz val="14"/>
      <color indexed="9"/>
      <name val="Calibri"/>
      <family val="2"/>
    </font>
    <font>
      <b/>
      <sz val="14"/>
      <color indexed="8"/>
      <name val="Calibri"/>
      <family val="2"/>
    </font>
    <font>
      <sz val="12"/>
      <color indexed="8"/>
      <name val="Calibri"/>
      <family val="2"/>
    </font>
    <font>
      <sz val="11"/>
      <name val="Calibri"/>
      <family val="2"/>
    </font>
    <font>
      <b/>
      <sz val="12"/>
      <name val="Calibri"/>
      <family val="2"/>
    </font>
    <font>
      <sz val="12"/>
      <name val="Calibri"/>
      <family val="2"/>
    </font>
    <font>
      <b/>
      <sz val="16"/>
      <color indexed="8"/>
      <name val="Calibri"/>
      <family val="2"/>
    </font>
    <font>
      <b/>
      <sz val="12"/>
      <color indexed="9"/>
      <name val="Calibri"/>
      <family val="2"/>
    </font>
    <font>
      <sz val="8"/>
      <name val="Verdana"/>
      <family val="2"/>
    </font>
    <font>
      <i/>
      <sz val="11"/>
      <color indexed="8"/>
      <name val="Calibri"/>
      <family val="2"/>
    </font>
    <font>
      <b/>
      <sz val="14"/>
      <color indexed="9"/>
      <name val="Calibri"/>
      <family val="2"/>
    </font>
    <font>
      <sz val="8"/>
      <name val="Calibri"/>
      <family val="2"/>
    </font>
    <font>
      <b/>
      <sz val="16"/>
      <name val="Calibri"/>
      <family val="2"/>
    </font>
    <font>
      <b/>
      <sz val="16"/>
      <color indexed="9"/>
      <name val="Calibri"/>
      <family val="2"/>
    </font>
    <font>
      <sz val="14"/>
      <color indexed="8"/>
      <name val="Calibri"/>
      <family val="2"/>
    </font>
    <font>
      <b/>
      <sz val="11"/>
      <name val="Calibri"/>
      <family val="2"/>
    </font>
    <font>
      <b/>
      <u/>
      <sz val="14"/>
      <color indexed="9"/>
      <name val="Calibri"/>
      <family val="2"/>
    </font>
    <font>
      <sz val="9"/>
      <color indexed="81"/>
      <name val="Tahoma"/>
      <family val="2"/>
    </font>
    <font>
      <sz val="11"/>
      <color rgb="FFFF0000"/>
      <name val="Calibri"/>
      <family val="2"/>
    </font>
    <font>
      <i/>
      <sz val="11"/>
      <name val="Calibri"/>
      <family val="2"/>
    </font>
    <font>
      <sz val="14"/>
      <color indexed="9"/>
      <name val="Calibri"/>
      <family val="2"/>
    </font>
    <font>
      <strike/>
      <sz val="11"/>
      <color indexed="8"/>
      <name val="Calibri"/>
      <family val="2"/>
    </font>
    <font>
      <b/>
      <sz val="9"/>
      <color indexed="81"/>
      <name val="Tahoma"/>
      <family val="2"/>
    </font>
    <font>
      <strike/>
      <sz val="11"/>
      <color rgb="FFFF0000"/>
      <name val="Calibri"/>
      <family val="2"/>
    </font>
    <font>
      <sz val="12"/>
      <color theme="1"/>
      <name val="Calibri"/>
      <family val="2"/>
    </font>
    <font>
      <sz val="11"/>
      <color theme="1"/>
      <name val="Calibri"/>
      <family val="2"/>
    </font>
    <font>
      <b/>
      <sz val="18"/>
      <color indexed="8"/>
      <name val="Calibri"/>
      <family val="2"/>
    </font>
    <font>
      <b/>
      <u/>
      <sz val="11"/>
      <name val="Calibri"/>
      <family val="2"/>
    </font>
    <font>
      <strike/>
      <sz val="11"/>
      <name val="Calibri"/>
      <family val="2"/>
    </font>
    <font>
      <b/>
      <u/>
      <sz val="11"/>
      <color indexed="8"/>
      <name val="Calibri"/>
      <family val="2"/>
    </font>
    <font>
      <b/>
      <u/>
      <sz val="11"/>
      <color theme="1"/>
      <name val="Calibri"/>
      <family val="2"/>
    </font>
    <font>
      <u/>
      <sz val="11"/>
      <name val="Calibri"/>
      <family val="2"/>
    </font>
    <font>
      <b/>
      <u/>
      <sz val="12"/>
      <name val="Calibri"/>
      <family val="2"/>
    </font>
    <font>
      <b/>
      <sz val="11"/>
      <color rgb="FFFF0000"/>
      <name val="Calibri"/>
      <family val="2"/>
    </font>
    <font>
      <sz val="12"/>
      <color theme="0"/>
      <name val="Calibri"/>
      <family val="2"/>
    </font>
    <font>
      <b/>
      <u/>
      <sz val="12"/>
      <color indexed="8"/>
      <name val="Calibri"/>
      <family val="2"/>
    </font>
    <font>
      <sz val="11"/>
      <color theme="0"/>
      <name val="Calibri"/>
      <family val="2"/>
    </font>
    <font>
      <i/>
      <sz val="9"/>
      <color indexed="81"/>
      <name val="Tahoma"/>
      <family val="2"/>
    </font>
    <font>
      <i/>
      <u/>
      <sz val="9"/>
      <color indexed="81"/>
      <name val="Tahoma"/>
      <family val="2"/>
    </font>
    <font>
      <b/>
      <u/>
      <sz val="11"/>
      <color rgb="FFFF0000"/>
      <name val="Calibri"/>
      <family val="2"/>
    </font>
    <font>
      <b/>
      <sz val="12"/>
      <color rgb="FFFF0000"/>
      <name val="Calibri"/>
      <family val="2"/>
    </font>
    <font>
      <b/>
      <sz val="12"/>
      <color indexed="8"/>
      <name val="Calibri"/>
      <family val="2"/>
    </font>
    <font>
      <b/>
      <sz val="12"/>
      <color theme="1"/>
      <name val="Calibri"/>
      <family val="2"/>
    </font>
    <font>
      <b/>
      <sz val="14"/>
      <name val="Calibri"/>
      <family val="2"/>
    </font>
    <font>
      <b/>
      <sz val="14"/>
      <color theme="0"/>
      <name val="Calibri"/>
      <family val="2"/>
    </font>
    <font>
      <b/>
      <sz val="12"/>
      <color theme="0" tint="-4.9989318521683403E-2"/>
      <name val="Calibri"/>
      <family val="2"/>
      <scheme val="minor"/>
    </font>
    <font>
      <sz val="16"/>
      <color indexed="8"/>
      <name val="Calibri"/>
      <family val="2"/>
    </font>
    <font>
      <i/>
      <sz val="16"/>
      <color indexed="8"/>
      <name val="Calibri"/>
      <family val="2"/>
    </font>
    <font>
      <u/>
      <sz val="12"/>
      <name val="Calibri"/>
      <family val="2"/>
    </font>
    <font>
      <u/>
      <sz val="11"/>
      <color indexed="8"/>
      <name val="Calibri"/>
      <family val="2"/>
    </font>
    <font>
      <sz val="10.8"/>
      <name val="Calibri"/>
      <family val="2"/>
    </font>
    <font>
      <b/>
      <sz val="10.8"/>
      <name val="Calibri"/>
      <family val="2"/>
    </font>
    <font>
      <sz val="10"/>
      <color indexed="8"/>
      <name val="Calibri"/>
      <family val="2"/>
    </font>
    <font>
      <i/>
      <sz val="10"/>
      <color indexed="8"/>
      <name val="Calibri"/>
      <family val="2"/>
    </font>
    <font>
      <sz val="8.8000000000000007"/>
      <name val="Calibri"/>
      <family val="2"/>
    </font>
    <font>
      <sz val="9.9"/>
      <name val="Calibri"/>
      <family val="2"/>
    </font>
    <font>
      <u/>
      <sz val="11"/>
      <color rgb="FFFF0000"/>
      <name val="Calibri"/>
      <family val="2"/>
    </font>
  </fonts>
  <fills count="16">
    <fill>
      <patternFill patternType="none"/>
    </fill>
    <fill>
      <patternFill patternType="gray125"/>
    </fill>
    <fill>
      <patternFill patternType="solid">
        <fgColor indexed="23"/>
        <bgColor indexed="64"/>
      </patternFill>
    </fill>
    <fill>
      <patternFill patternType="solid">
        <fgColor indexed="22"/>
        <bgColor indexed="64"/>
      </patternFill>
    </fill>
    <fill>
      <patternFill patternType="solid">
        <fgColor indexed="9"/>
        <bgColor indexed="64"/>
      </patternFill>
    </fill>
    <fill>
      <patternFill patternType="solid">
        <fgColor indexed="55"/>
        <bgColor indexed="64"/>
      </patternFill>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
      <patternFill patternType="solid">
        <fgColor theme="9" tint="-0.249977111117893"/>
        <bgColor indexed="64"/>
      </patternFill>
    </fill>
    <fill>
      <patternFill patternType="solid">
        <fgColor rgb="FFFF0000"/>
        <bgColor indexed="64"/>
      </patternFill>
    </fill>
    <fill>
      <patternFill patternType="solid">
        <fgColor rgb="FFC00000"/>
        <bgColor indexed="64"/>
      </patternFill>
    </fill>
    <fill>
      <patternFill patternType="solid">
        <fgColor rgb="FF7030A0"/>
        <bgColor indexed="64"/>
      </patternFill>
    </fill>
    <fill>
      <patternFill patternType="solid">
        <fgColor rgb="FF0070C0"/>
        <bgColor indexed="64"/>
      </patternFill>
    </fill>
    <fill>
      <patternFill patternType="solid">
        <fgColor rgb="FF00B0F0"/>
        <bgColor indexed="64"/>
      </patternFill>
    </fill>
    <fill>
      <patternFill patternType="solid">
        <fgColor theme="4"/>
        <bgColor indexed="64"/>
      </patternFill>
    </fill>
  </fills>
  <borders count="92">
    <border>
      <left/>
      <right/>
      <top/>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right style="medium">
        <color indexed="64"/>
      </right>
      <top style="medium">
        <color indexed="64"/>
      </top>
      <bottom style="medium">
        <color indexed="64"/>
      </bottom>
      <diagonal/>
    </border>
    <border>
      <left/>
      <right style="thin">
        <color indexed="9"/>
      </right>
      <top style="thin">
        <color indexed="9"/>
      </top>
      <bottom style="thin">
        <color indexed="9"/>
      </bottom>
      <diagonal/>
    </border>
    <border>
      <left style="thin">
        <color indexed="9"/>
      </left>
      <right style="thin">
        <color indexed="9"/>
      </right>
      <top/>
      <bottom style="thin">
        <color indexed="9"/>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style="hair">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9"/>
      </right>
      <top/>
      <bottom style="thin">
        <color indexed="9"/>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9"/>
      </left>
      <right style="thin">
        <color indexed="9"/>
      </right>
      <top style="thin">
        <color indexed="9"/>
      </top>
      <bottom/>
      <diagonal/>
    </border>
    <border>
      <left/>
      <right style="medium">
        <color indexed="64"/>
      </right>
      <top style="medium">
        <color indexed="64"/>
      </top>
      <bottom/>
      <diagonal/>
    </border>
    <border>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medium">
        <color indexed="64"/>
      </top>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9"/>
      </left>
      <right/>
      <top style="thin">
        <color indexed="9"/>
      </top>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9"/>
      </left>
      <right/>
      <top style="thin">
        <color indexed="9"/>
      </top>
      <bottom style="medium">
        <color indexed="64"/>
      </bottom>
      <diagonal/>
    </border>
    <border>
      <left/>
      <right/>
      <top style="thin">
        <color indexed="9"/>
      </top>
      <bottom style="medium">
        <color indexed="64"/>
      </bottom>
      <diagonal/>
    </border>
    <border>
      <left/>
      <right style="thin">
        <color indexed="9"/>
      </right>
      <top style="thin">
        <color indexed="9"/>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9"/>
      </right>
      <top style="thin">
        <color indexed="9"/>
      </top>
      <bottom/>
      <diagonal/>
    </border>
    <border>
      <left style="thin">
        <color indexed="9"/>
      </left>
      <right/>
      <top/>
      <bottom style="thin">
        <color indexed="9"/>
      </bottom>
      <diagonal/>
    </border>
    <border>
      <left/>
      <right/>
      <top style="thin">
        <color indexed="64"/>
      </top>
      <bottom/>
      <diagonal/>
    </border>
    <border>
      <left/>
      <right style="thin">
        <color indexed="64"/>
      </right>
      <top style="thin">
        <color indexed="64"/>
      </top>
      <bottom/>
      <diagonal/>
    </border>
    <border>
      <left/>
      <right/>
      <top/>
      <bottom style="thin">
        <color indexed="9"/>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top style="thin">
        <color indexed="9"/>
      </top>
      <bottom/>
      <diagonal/>
    </border>
    <border>
      <left/>
      <right/>
      <top style="thin">
        <color indexed="9"/>
      </top>
      <bottom/>
      <diagonal/>
    </border>
    <border>
      <left style="thin">
        <color indexed="9"/>
      </left>
      <right/>
      <top style="medium">
        <color indexed="64"/>
      </top>
      <bottom style="thin">
        <color indexed="9"/>
      </bottom>
      <diagonal/>
    </border>
    <border>
      <left/>
      <right/>
      <top style="medium">
        <color indexed="64"/>
      </top>
      <bottom style="thin">
        <color indexed="9"/>
      </bottom>
      <diagonal/>
    </border>
    <border>
      <left/>
      <right style="thin">
        <color indexed="9"/>
      </right>
      <top style="medium">
        <color indexed="64"/>
      </top>
      <bottom style="thin">
        <color indexed="9"/>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thin">
        <color indexed="9"/>
      </left>
      <right style="medium">
        <color indexed="64"/>
      </right>
      <top style="thin">
        <color indexed="9"/>
      </top>
      <bottom/>
      <diagonal/>
    </border>
    <border>
      <left style="thin">
        <color indexed="9"/>
      </left>
      <right style="medium">
        <color indexed="64"/>
      </right>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top/>
      <bottom/>
      <diagonal/>
    </border>
    <border>
      <left/>
      <right/>
      <top/>
      <bottom style="thin">
        <color indexed="64"/>
      </bottom>
      <diagonal/>
    </border>
    <border>
      <left style="thin">
        <color indexed="9"/>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style="thin">
        <color rgb="FFC00000"/>
      </top>
      <bottom/>
      <diagonal/>
    </border>
    <border>
      <left style="thin">
        <color indexed="9"/>
      </left>
      <right style="thin">
        <color indexed="9"/>
      </right>
      <top/>
      <bottom/>
      <diagonal/>
    </border>
    <border>
      <left style="thin">
        <color theme="4" tint="-0.499984740745262"/>
      </left>
      <right style="thin">
        <color theme="4" tint="-0.499984740745262"/>
      </right>
      <top style="thin">
        <color theme="1" tint="0.34998626667073579"/>
      </top>
      <bottom style="thin">
        <color theme="1" tint="0.34998626667073579"/>
      </bottom>
      <diagonal/>
    </border>
    <border>
      <left/>
      <right style="thin">
        <color indexed="9"/>
      </right>
      <top style="medium">
        <color indexed="64"/>
      </top>
      <bottom/>
      <diagonal/>
    </border>
    <border>
      <left style="medium">
        <color indexed="64"/>
      </left>
      <right/>
      <top style="thin">
        <color indexed="64"/>
      </top>
      <bottom/>
      <diagonal/>
    </border>
  </borders>
  <cellStyleXfs count="5">
    <xf numFmtId="0" fontId="0" fillId="0" borderId="0"/>
    <xf numFmtId="0" fontId="3" fillId="0" borderId="0"/>
    <xf numFmtId="0" fontId="2" fillId="0" borderId="0"/>
    <xf numFmtId="9" fontId="5" fillId="0" borderId="0" applyFont="0" applyFill="0" applyBorder="0" applyAlignment="0" applyProtection="0"/>
    <xf numFmtId="0" fontId="52" fillId="15" borderId="89" applyProtection="0">
      <alignment horizontal="left" vertical="center" wrapText="1"/>
    </xf>
  </cellStyleXfs>
  <cellXfs count="565">
    <xf numFmtId="0" fontId="0" fillId="0" borderId="0" xfId="0"/>
    <xf numFmtId="0" fontId="0" fillId="0" borderId="1" xfId="0" applyBorder="1" applyProtection="1">
      <protection hidden="1"/>
    </xf>
    <xf numFmtId="0" fontId="0" fillId="0" borderId="1" xfId="0" applyBorder="1"/>
    <xf numFmtId="0" fontId="0" fillId="0" borderId="2" xfId="0" applyBorder="1"/>
    <xf numFmtId="0" fontId="7" fillId="2" borderId="3" xfId="0" applyFont="1" applyFill="1" applyBorder="1" applyAlignment="1">
      <alignment horizontal="center" vertical="center"/>
    </xf>
    <xf numFmtId="0" fontId="0" fillId="0" borderId="4" xfId="0" applyBorder="1"/>
    <xf numFmtId="0" fontId="0" fillId="0" borderId="5" xfId="0" applyBorder="1"/>
    <xf numFmtId="0" fontId="0" fillId="0" borderId="1" xfId="0" applyBorder="1" applyAlignment="1">
      <alignment horizontal="center"/>
    </xf>
    <xf numFmtId="0" fontId="0" fillId="0" borderId="5" xfId="0" applyBorder="1" applyAlignment="1">
      <alignment horizontal="center"/>
    </xf>
    <xf numFmtId="0" fontId="0" fillId="0" borderId="5" xfId="0" applyBorder="1" applyProtection="1">
      <protection hidden="1"/>
    </xf>
    <xf numFmtId="0" fontId="0" fillId="0" borderId="2" xfId="0" applyBorder="1" applyProtection="1">
      <protection hidden="1"/>
    </xf>
    <xf numFmtId="0" fontId="0" fillId="0" borderId="4" xfId="0" applyBorder="1" applyProtection="1">
      <protection hidden="1"/>
    </xf>
    <xf numFmtId="44" fontId="0" fillId="0" borderId="1" xfId="0" applyNumberFormat="1" applyBorder="1" applyProtection="1">
      <protection hidden="1"/>
    </xf>
    <xf numFmtId="0" fontId="10" fillId="4" borderId="0" xfId="0" applyFont="1" applyFill="1" applyAlignment="1">
      <alignment horizontal="center" wrapText="1"/>
    </xf>
    <xf numFmtId="0" fontId="10" fillId="4" borderId="0" xfId="0" applyFont="1" applyFill="1"/>
    <xf numFmtId="0" fontId="0" fillId="4" borderId="0" xfId="0" applyFill="1" applyProtection="1">
      <protection hidden="1"/>
    </xf>
    <xf numFmtId="0" fontId="0" fillId="4" borderId="0" xfId="0" applyFill="1" applyAlignment="1" applyProtection="1">
      <alignment vertical="center" wrapText="1"/>
      <protection hidden="1"/>
    </xf>
    <xf numFmtId="0" fontId="0" fillId="4" borderId="10" xfId="0" applyFill="1" applyBorder="1" applyAlignment="1" applyProtection="1">
      <alignment horizontal="center" vertical="center" wrapText="1"/>
      <protection locked="0"/>
    </xf>
    <xf numFmtId="0" fontId="0" fillId="3" borderId="11" xfId="0" applyFill="1" applyBorder="1" applyAlignment="1">
      <alignment horizontal="left" vertical="center" wrapText="1"/>
    </xf>
    <xf numFmtId="0" fontId="0" fillId="3" borderId="13" xfId="0" applyFill="1" applyBorder="1" applyAlignment="1">
      <alignment vertical="center" wrapText="1"/>
    </xf>
    <xf numFmtId="0" fontId="0" fillId="3" borderId="15" xfId="0" applyFill="1" applyBorder="1" applyAlignment="1">
      <alignment vertical="center" wrapText="1"/>
    </xf>
    <xf numFmtId="0" fontId="0" fillId="3" borderId="12" xfId="0" applyFill="1" applyBorder="1" applyAlignment="1">
      <alignment horizontal="center" vertical="center"/>
    </xf>
    <xf numFmtId="44" fontId="0" fillId="4" borderId="16" xfId="0" applyNumberFormat="1" applyFill="1" applyBorder="1" applyAlignment="1" applyProtection="1">
      <alignment horizontal="center" vertical="center"/>
      <protection locked="0"/>
    </xf>
    <xf numFmtId="0" fontId="0" fillId="3" borderId="18" xfId="0" applyFill="1" applyBorder="1" applyAlignment="1">
      <alignment vertical="center" wrapText="1"/>
    </xf>
    <xf numFmtId="0" fontId="0" fillId="3" borderId="21" xfId="0" applyFill="1" applyBorder="1" applyAlignment="1" applyProtection="1">
      <alignment vertical="center" wrapText="1"/>
      <protection hidden="1"/>
    </xf>
    <xf numFmtId="0" fontId="0" fillId="0" borderId="0" xfId="0" applyAlignment="1">
      <alignment horizontal="center"/>
    </xf>
    <xf numFmtId="0" fontId="0" fillId="0" borderId="16" xfId="0" applyBorder="1" applyAlignment="1">
      <alignment vertical="center" wrapText="1"/>
    </xf>
    <xf numFmtId="0" fontId="0" fillId="0" borderId="16" xfId="0" applyBorder="1" applyAlignment="1">
      <alignment horizontal="center" vertical="center" wrapText="1"/>
    </xf>
    <xf numFmtId="0" fontId="9" fillId="0" borderId="5" xfId="0" applyFont="1" applyBorder="1"/>
    <xf numFmtId="0" fontId="14"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0" fillId="0" borderId="12" xfId="0" applyBorder="1" applyAlignment="1">
      <alignment vertical="center" wrapText="1"/>
    </xf>
    <xf numFmtId="0" fontId="0" fillId="0" borderId="27" xfId="0" applyBorder="1" applyAlignment="1">
      <alignment horizontal="center" vertical="center" wrapText="1"/>
    </xf>
    <xf numFmtId="8" fontId="0" fillId="0" borderId="1" xfId="0" applyNumberFormat="1" applyBorder="1" applyProtection="1">
      <protection hidden="1"/>
    </xf>
    <xf numFmtId="42" fontId="0" fillId="4" borderId="16" xfId="0" applyNumberFormat="1" applyFill="1" applyBorder="1" applyAlignment="1" applyProtection="1">
      <alignment vertical="center"/>
      <protection locked="0"/>
    </xf>
    <xf numFmtId="42" fontId="0" fillId="3" borderId="30" xfId="0" applyNumberFormat="1" applyFill="1" applyBorder="1" applyAlignment="1">
      <alignment vertical="center"/>
    </xf>
    <xf numFmtId="42" fontId="0" fillId="3" borderId="10" xfId="0" applyNumberFormat="1" applyFill="1" applyBorder="1" applyAlignment="1">
      <alignment horizontal="center" vertical="center" wrapText="1"/>
    </xf>
    <xf numFmtId="42" fontId="0" fillId="4" borderId="27" xfId="0" applyNumberFormat="1" applyFill="1" applyBorder="1" applyAlignment="1" applyProtection="1">
      <alignment horizontal="center" vertical="center"/>
      <protection locked="0"/>
    </xf>
    <xf numFmtId="42" fontId="0" fillId="4" borderId="16" xfId="0" applyNumberFormat="1" applyFill="1" applyBorder="1" applyAlignment="1">
      <alignment vertical="center" wrapText="1"/>
    </xf>
    <xf numFmtId="0" fontId="0" fillId="4" borderId="0" xfId="0" applyFill="1" applyAlignment="1">
      <alignment horizontal="center" vertical="center"/>
    </xf>
    <xf numFmtId="44" fontId="0" fillId="0" borderId="16" xfId="0" applyNumberFormat="1" applyBorder="1" applyAlignment="1" applyProtection="1">
      <alignment horizontal="right" vertical="center" wrapText="1"/>
      <protection locked="0"/>
    </xf>
    <xf numFmtId="44" fontId="0" fillId="0" borderId="27" xfId="0" applyNumberFormat="1" applyBorder="1" applyAlignment="1" applyProtection="1">
      <alignment horizontal="right" vertical="center" wrapText="1"/>
      <protection locked="0"/>
    </xf>
    <xf numFmtId="0" fontId="0" fillId="0" borderId="20" xfId="0" applyBorder="1" applyAlignment="1" applyProtection="1">
      <alignment vertical="center" wrapText="1"/>
      <protection locked="0"/>
    </xf>
    <xf numFmtId="0" fontId="0" fillId="0" borderId="34" xfId="0" applyBorder="1"/>
    <xf numFmtId="0" fontId="12" fillId="3" borderId="12" xfId="0" applyFont="1" applyFill="1" applyBorder="1" applyAlignment="1">
      <alignment horizontal="right" vertical="center" wrapText="1"/>
    </xf>
    <xf numFmtId="0" fontId="7" fillId="2" borderId="35"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39" xfId="0" applyFont="1" applyFill="1" applyBorder="1" applyAlignment="1">
      <alignment horizontal="center" vertical="center"/>
    </xf>
    <xf numFmtId="0" fontId="0" fillId="4" borderId="13" xfId="0" applyFill="1" applyBorder="1" applyAlignment="1" applyProtection="1">
      <alignment vertical="center" wrapText="1"/>
      <protection locked="0"/>
    </xf>
    <xf numFmtId="0" fontId="0" fillId="4" borderId="13" xfId="0" applyFill="1" applyBorder="1" applyAlignment="1" applyProtection="1">
      <alignment vertical="top" wrapText="1"/>
      <protection locked="0"/>
    </xf>
    <xf numFmtId="1" fontId="0" fillId="4" borderId="16" xfId="0" applyNumberFormat="1" applyFill="1" applyBorder="1" applyAlignment="1" applyProtection="1">
      <alignment horizontal="center" vertical="center"/>
      <protection locked="0"/>
    </xf>
    <xf numFmtId="0" fontId="0" fillId="4" borderId="16" xfId="0" applyFill="1" applyBorder="1" applyAlignment="1" applyProtection="1">
      <alignment horizontal="center" vertical="center" wrapText="1"/>
      <protection locked="0"/>
    </xf>
    <xf numFmtId="0" fontId="0" fillId="0" borderId="34" xfId="0" applyBorder="1" applyProtection="1">
      <protection hidden="1"/>
    </xf>
    <xf numFmtId="42" fontId="0" fillId="3" borderId="29" xfId="0" applyNumberFormat="1" applyFill="1" applyBorder="1" applyAlignment="1" applyProtection="1">
      <alignment horizontal="center" vertical="center" wrapText="1"/>
      <protection hidden="1"/>
    </xf>
    <xf numFmtId="0" fontId="0" fillId="3" borderId="18" xfId="0" applyFill="1" applyBorder="1" applyAlignment="1" applyProtection="1">
      <alignment horizontal="left" vertical="center"/>
      <protection hidden="1"/>
    </xf>
    <xf numFmtId="0" fontId="4" fillId="0" borderId="44" xfId="0" applyFont="1" applyBorder="1" applyAlignment="1">
      <alignment vertical="center" wrapText="1"/>
    </xf>
    <xf numFmtId="0" fontId="4" fillId="0" borderId="8" xfId="0" applyFont="1" applyBorder="1" applyAlignment="1">
      <alignment vertical="center" wrapText="1"/>
    </xf>
    <xf numFmtId="0" fontId="0" fillId="4" borderId="27" xfId="0" applyFill="1" applyBorder="1" applyAlignment="1" applyProtection="1">
      <alignment horizontal="center" vertical="center"/>
      <protection locked="0"/>
    </xf>
    <xf numFmtId="1" fontId="10" fillId="4" borderId="28" xfId="0" applyNumberFormat="1" applyFont="1" applyFill="1" applyBorder="1" applyAlignment="1" applyProtection="1">
      <alignment horizontal="center" vertical="center"/>
      <protection locked="0"/>
    </xf>
    <xf numFmtId="0" fontId="10" fillId="4" borderId="28" xfId="0" applyFont="1" applyFill="1" applyBorder="1" applyAlignment="1" applyProtection="1">
      <alignment horizontal="center" vertical="center" wrapText="1"/>
      <protection locked="0"/>
    </xf>
    <xf numFmtId="0" fontId="10" fillId="4" borderId="38" xfId="0" applyFont="1" applyFill="1" applyBorder="1" applyAlignment="1" applyProtection="1">
      <alignment horizontal="center" vertical="center" wrapText="1"/>
      <protection locked="0"/>
    </xf>
    <xf numFmtId="0" fontId="0" fillId="3" borderId="23" xfId="0" applyFill="1" applyBorder="1" applyAlignment="1">
      <alignment horizontal="left" vertical="center" wrapText="1"/>
    </xf>
    <xf numFmtId="0" fontId="12" fillId="4" borderId="0" xfId="0" applyFont="1" applyFill="1"/>
    <xf numFmtId="0" fontId="19" fillId="4" borderId="0" xfId="0" applyFont="1" applyFill="1" applyAlignment="1">
      <alignment horizontal="center" vertical="center" wrapText="1"/>
    </xf>
    <xf numFmtId="0" fontId="12" fillId="3" borderId="9" xfId="0" applyFont="1" applyFill="1" applyBorder="1" applyAlignment="1">
      <alignment horizontal="right" vertical="center" wrapText="1"/>
    </xf>
    <xf numFmtId="0" fontId="12" fillId="5" borderId="22" xfId="0" applyFont="1" applyFill="1" applyBorder="1"/>
    <xf numFmtId="0" fontId="12" fillId="5" borderId="23" xfId="0" applyFont="1" applyFill="1" applyBorder="1"/>
    <xf numFmtId="0" fontId="12" fillId="3" borderId="26" xfId="0" applyFont="1" applyFill="1" applyBorder="1" applyAlignment="1">
      <alignment horizontal="right" vertical="center" wrapText="1"/>
    </xf>
    <xf numFmtId="0" fontId="12" fillId="3" borderId="14" xfId="0" applyFont="1" applyFill="1" applyBorder="1" applyAlignment="1">
      <alignment horizontal="right" vertical="center" wrapText="1"/>
    </xf>
    <xf numFmtId="0" fontId="10" fillId="0" borderId="0" xfId="0" applyFont="1"/>
    <xf numFmtId="0" fontId="12" fillId="5" borderId="14" xfId="0" applyFont="1" applyFill="1" applyBorder="1" applyAlignment="1">
      <alignment horizontal="right" vertical="center" wrapText="1"/>
    </xf>
    <xf numFmtId="0" fontId="10" fillId="4" borderId="0" xfId="0" applyFont="1" applyFill="1" applyAlignment="1">
      <alignment vertical="center"/>
    </xf>
    <xf numFmtId="0" fontId="23" fillId="2" borderId="32" xfId="0" applyFont="1" applyFill="1" applyBorder="1" applyAlignment="1">
      <alignment horizontal="center" vertical="center" wrapText="1"/>
    </xf>
    <xf numFmtId="0" fontId="0" fillId="0" borderId="25" xfId="0" applyBorder="1" applyProtection="1">
      <protection hidden="1"/>
    </xf>
    <xf numFmtId="0" fontId="0" fillId="0" borderId="6" xfId="0" applyBorder="1"/>
    <xf numFmtId="0" fontId="12" fillId="4" borderId="0" xfId="0" applyFont="1" applyFill="1" applyAlignment="1">
      <alignment vertical="center"/>
    </xf>
    <xf numFmtId="0" fontId="0" fillId="0" borderId="57" xfId="0" applyBorder="1" applyProtection="1">
      <protection hidden="1"/>
    </xf>
    <xf numFmtId="0" fontId="10" fillId="3" borderId="24" xfId="0" applyFont="1" applyFill="1" applyBorder="1" applyAlignment="1">
      <alignment horizontal="left" vertical="center" wrapText="1"/>
    </xf>
    <xf numFmtId="0" fontId="10" fillId="3" borderId="20" xfId="0" applyFont="1" applyFill="1" applyBorder="1" applyAlignment="1" applyProtection="1">
      <alignment vertical="center" wrapText="1"/>
      <protection hidden="1"/>
    </xf>
    <xf numFmtId="0" fontId="10" fillId="3" borderId="13" xfId="0" applyFont="1" applyFill="1" applyBorder="1" applyAlignment="1">
      <alignment vertical="center" wrapText="1"/>
    </xf>
    <xf numFmtId="0" fontId="10" fillId="3" borderId="15" xfId="0" applyFont="1" applyFill="1" applyBorder="1" applyAlignment="1">
      <alignment vertical="center" wrapText="1"/>
    </xf>
    <xf numFmtId="0" fontId="10" fillId="3" borderId="19" xfId="0" applyFont="1" applyFill="1" applyBorder="1" applyAlignment="1">
      <alignment vertical="center" wrapText="1"/>
    </xf>
    <xf numFmtId="0" fontId="10" fillId="3" borderId="13" xfId="0" applyFont="1" applyFill="1" applyBorder="1" applyAlignment="1">
      <alignment horizontal="left" vertical="center" wrapText="1"/>
    </xf>
    <xf numFmtId="0" fontId="0" fillId="3" borderId="53" xfId="0" applyFill="1" applyBorder="1" applyAlignment="1">
      <alignment horizontal="center" vertical="center"/>
    </xf>
    <xf numFmtId="0" fontId="0" fillId="3" borderId="8" xfId="0" applyFill="1" applyBorder="1" applyAlignment="1" applyProtection="1">
      <alignment horizontal="left" vertical="center" wrapText="1"/>
      <protection hidden="1"/>
    </xf>
    <xf numFmtId="0" fontId="10" fillId="4" borderId="0" xfId="0" applyFont="1" applyFill="1" applyAlignment="1">
      <alignment horizontal="center"/>
    </xf>
    <xf numFmtId="0" fontId="11" fillId="6" borderId="22" xfId="0" applyFont="1" applyFill="1" applyBorder="1" applyAlignment="1">
      <alignment horizontal="center" vertical="center" wrapText="1"/>
    </xf>
    <xf numFmtId="9" fontId="10" fillId="4" borderId="16" xfId="0" applyNumberFormat="1" applyFont="1" applyFill="1" applyBorder="1" applyAlignment="1" applyProtection="1">
      <alignment horizontal="center" vertical="center" wrapText="1"/>
      <protection locked="0"/>
    </xf>
    <xf numFmtId="0" fontId="28" fillId="0" borderId="4" xfId="0" applyFont="1" applyBorder="1"/>
    <xf numFmtId="0" fontId="28" fillId="0" borderId="1" xfId="0" applyFont="1" applyBorder="1"/>
    <xf numFmtId="0" fontId="32" fillId="3" borderId="13" xfId="0" applyFont="1" applyFill="1" applyBorder="1" applyAlignment="1">
      <alignment horizontal="left" vertical="center" wrapText="1"/>
    </xf>
    <xf numFmtId="0" fontId="25" fillId="4" borderId="13" xfId="0" applyFont="1" applyFill="1" applyBorder="1" applyAlignment="1" applyProtection="1">
      <alignment vertical="center" wrapText="1"/>
      <protection locked="0"/>
    </xf>
    <xf numFmtId="0" fontId="0" fillId="3" borderId="16" xfId="0" applyFill="1" applyBorder="1" applyAlignment="1">
      <alignment vertical="center" wrapText="1"/>
    </xf>
    <xf numFmtId="0" fontId="0" fillId="0" borderId="30" xfId="0" applyBorder="1" applyAlignment="1">
      <alignment horizontal="center" vertical="center" wrapText="1"/>
    </xf>
    <xf numFmtId="0" fontId="0" fillId="0" borderId="30" xfId="0" applyBorder="1" applyAlignment="1">
      <alignment vertical="center" wrapText="1"/>
    </xf>
    <xf numFmtId="0" fontId="0" fillId="0" borderId="15" xfId="0" applyBorder="1" applyAlignment="1" applyProtection="1">
      <alignment vertical="center" wrapText="1"/>
      <protection locked="0"/>
    </xf>
    <xf numFmtId="0" fontId="30" fillId="0" borderId="1" xfId="0" applyFont="1" applyBorder="1"/>
    <xf numFmtId="0" fontId="25" fillId="4" borderId="0" xfId="0" applyFont="1" applyFill="1" applyAlignment="1">
      <alignment vertical="center"/>
    </xf>
    <xf numFmtId="0" fontId="11" fillId="7" borderId="24" xfId="0" applyFont="1" applyFill="1" applyBorder="1" applyAlignment="1">
      <alignment horizontal="center" vertical="center" wrapText="1"/>
    </xf>
    <xf numFmtId="0" fontId="12" fillId="5" borderId="9" xfId="0" applyFont="1" applyFill="1" applyBorder="1" applyAlignment="1">
      <alignment horizontal="left" vertical="center" wrapText="1"/>
    </xf>
    <xf numFmtId="0" fontId="12" fillId="5" borderId="12" xfId="0" applyFont="1" applyFill="1" applyBorder="1" applyAlignment="1">
      <alignment horizontal="left" vertical="center" wrapText="1"/>
    </xf>
    <xf numFmtId="0" fontId="12" fillId="6" borderId="23" xfId="0" applyFont="1" applyFill="1" applyBorder="1" applyAlignment="1">
      <alignment horizontal="left" vertical="center" wrapText="1"/>
    </xf>
    <xf numFmtId="1" fontId="0" fillId="4" borderId="27" xfId="0" applyNumberFormat="1" applyFill="1" applyBorder="1" applyAlignment="1" applyProtection="1">
      <alignment horizontal="center" vertical="center"/>
      <protection locked="0"/>
    </xf>
    <xf numFmtId="0" fontId="12" fillId="3" borderId="17" xfId="0" applyFont="1" applyFill="1" applyBorder="1" applyAlignment="1">
      <alignment horizontal="right" vertical="center" wrapText="1"/>
    </xf>
    <xf numFmtId="1" fontId="10" fillId="4" borderId="43" xfId="0" applyNumberFormat="1" applyFont="1" applyFill="1" applyBorder="1" applyAlignment="1" applyProtection="1">
      <alignment horizontal="center" vertical="center"/>
      <protection locked="0"/>
    </xf>
    <xf numFmtId="0" fontId="12" fillId="5" borderId="33" xfId="0" applyFont="1" applyFill="1" applyBorder="1"/>
    <xf numFmtId="0" fontId="0" fillId="0" borderId="50" xfId="0" applyBorder="1" applyProtection="1">
      <protection hidden="1"/>
    </xf>
    <xf numFmtId="0" fontId="0" fillId="0" borderId="51" xfId="0" applyBorder="1" applyProtection="1">
      <protection hidden="1"/>
    </xf>
    <xf numFmtId="0" fontId="10" fillId="3" borderId="20" xfId="0" applyFont="1" applyFill="1" applyBorder="1" applyAlignment="1">
      <alignment horizontal="left" vertical="center" wrapText="1"/>
    </xf>
    <xf numFmtId="0" fontId="4" fillId="0" borderId="49" xfId="0" applyFont="1" applyBorder="1" applyProtection="1">
      <protection hidden="1"/>
    </xf>
    <xf numFmtId="49" fontId="0" fillId="0" borderId="0" xfId="0" applyNumberFormat="1"/>
    <xf numFmtId="0" fontId="10" fillId="4" borderId="33" xfId="0" applyFont="1" applyFill="1" applyBorder="1" applyAlignment="1" applyProtection="1">
      <alignment horizontal="left" vertical="center" wrapText="1"/>
      <protection locked="0"/>
    </xf>
    <xf numFmtId="1" fontId="10" fillId="4" borderId="37" xfId="0" applyNumberFormat="1" applyFont="1" applyFill="1" applyBorder="1" applyAlignment="1" applyProtection="1">
      <alignment horizontal="center" vertical="center" wrapText="1"/>
      <protection locked="0"/>
    </xf>
    <xf numFmtId="1" fontId="10" fillId="4" borderId="28" xfId="0" applyNumberFormat="1" applyFont="1" applyFill="1" applyBorder="1" applyAlignment="1" applyProtection="1">
      <alignment horizontal="center" vertical="center" wrapText="1"/>
      <protection locked="0"/>
    </xf>
    <xf numFmtId="165" fontId="10" fillId="4" borderId="11" xfId="0" applyNumberFormat="1" applyFont="1" applyFill="1" applyBorder="1" applyAlignment="1" applyProtection="1">
      <alignment horizontal="center" vertical="center" wrapText="1"/>
      <protection locked="0"/>
    </xf>
    <xf numFmtId="0" fontId="10" fillId="4" borderId="13" xfId="0" applyFont="1" applyFill="1" applyBorder="1" applyAlignment="1" applyProtection="1">
      <alignment horizontal="center" vertical="center" wrapText="1"/>
      <protection locked="0"/>
    </xf>
    <xf numFmtId="0" fontId="10" fillId="4" borderId="15" xfId="0" applyFont="1" applyFill="1" applyBorder="1" applyAlignment="1" applyProtection="1">
      <alignment horizontal="center" vertical="center" wrapText="1"/>
      <protection locked="0"/>
    </xf>
    <xf numFmtId="0" fontId="0" fillId="0" borderId="13" xfId="0" applyBorder="1" applyAlignment="1" applyProtection="1">
      <alignment wrapText="1"/>
      <protection locked="0"/>
    </xf>
    <xf numFmtId="3" fontId="0" fillId="4" borderId="16" xfId="0" applyNumberFormat="1" applyFill="1" applyBorder="1" applyAlignment="1" applyProtection="1">
      <alignment horizontal="center" vertical="center" wrapText="1"/>
      <protection locked="0"/>
    </xf>
    <xf numFmtId="0" fontId="10" fillId="4" borderId="32" xfId="0" applyFont="1" applyFill="1" applyBorder="1" applyAlignment="1" applyProtection="1">
      <alignment horizontal="left" vertical="top" wrapText="1"/>
      <protection locked="0"/>
    </xf>
    <xf numFmtId="0" fontId="0" fillId="3" borderId="28" xfId="0" applyFill="1" applyBorder="1" applyAlignment="1" applyProtection="1">
      <alignment vertical="center" wrapText="1"/>
      <protection hidden="1"/>
    </xf>
    <xf numFmtId="0" fontId="19" fillId="0" borderId="8" xfId="0" applyFont="1" applyBorder="1" applyAlignment="1">
      <alignment horizontal="center" vertical="center" wrapText="1"/>
    </xf>
    <xf numFmtId="0" fontId="10" fillId="4" borderId="0" xfId="0" applyFont="1" applyFill="1" applyAlignment="1">
      <alignment horizontal="center" vertical="center"/>
    </xf>
    <xf numFmtId="0" fontId="31" fillId="0" borderId="24" xfId="0" applyFont="1" applyBorder="1" applyAlignment="1">
      <alignment horizontal="left" vertical="top" wrapText="1"/>
    </xf>
    <xf numFmtId="0" fontId="25" fillId="4" borderId="0" xfId="0" applyFont="1" applyFill="1" applyAlignment="1">
      <alignment horizontal="left" vertical="center"/>
    </xf>
    <xf numFmtId="0" fontId="12" fillId="7" borderId="46" xfId="0" applyFont="1" applyFill="1" applyBorder="1" applyAlignment="1">
      <alignment horizontal="left" vertical="top" wrapText="1"/>
    </xf>
    <xf numFmtId="0" fontId="0" fillId="0" borderId="0" xfId="0" applyAlignment="1">
      <alignment horizontal="left"/>
    </xf>
    <xf numFmtId="0" fontId="0" fillId="8" borderId="22" xfId="0" applyFill="1" applyBorder="1" applyAlignment="1">
      <alignment horizontal="center" vertical="center" wrapText="1"/>
    </xf>
    <xf numFmtId="0" fontId="0" fillId="8" borderId="9" xfId="0" applyFill="1" applyBorder="1" applyAlignment="1">
      <alignment horizontal="center" vertical="center"/>
    </xf>
    <xf numFmtId="0" fontId="0" fillId="8" borderId="12" xfId="0" applyFill="1" applyBorder="1" applyAlignment="1">
      <alignment horizontal="center" vertical="center"/>
    </xf>
    <xf numFmtId="0" fontId="0" fillId="0" borderId="4" xfId="0" applyBorder="1" applyAlignment="1">
      <alignment horizontal="center"/>
    </xf>
    <xf numFmtId="0" fontId="0" fillId="8" borderId="17" xfId="0" applyFill="1" applyBorder="1" applyAlignment="1" applyProtection="1">
      <alignment horizontal="center" vertical="center"/>
      <protection hidden="1"/>
    </xf>
    <xf numFmtId="0" fontId="10" fillId="8" borderId="17" xfId="0" applyFont="1" applyFill="1" applyBorder="1" applyAlignment="1" applyProtection="1">
      <alignment horizontal="center" vertical="center"/>
      <protection hidden="1"/>
    </xf>
    <xf numFmtId="3" fontId="10" fillId="4" borderId="16" xfId="0" applyNumberFormat="1" applyFont="1" applyFill="1" applyBorder="1" applyAlignment="1" applyProtection="1">
      <alignment horizontal="center" vertical="center" wrapText="1"/>
      <protection locked="0"/>
    </xf>
    <xf numFmtId="0" fontId="43" fillId="12" borderId="12" xfId="0" applyFont="1" applyFill="1" applyBorder="1" applyAlignment="1">
      <alignment horizontal="center" vertical="center"/>
    </xf>
    <xf numFmtId="0" fontId="43" fillId="13" borderId="12" xfId="0" applyFont="1" applyFill="1" applyBorder="1" applyAlignment="1">
      <alignment horizontal="center" vertical="center"/>
    </xf>
    <xf numFmtId="0" fontId="0" fillId="3" borderId="27" xfId="0" applyFill="1" applyBorder="1" applyAlignment="1">
      <alignment vertical="center" wrapText="1"/>
    </xf>
    <xf numFmtId="0" fontId="43" fillId="13" borderId="12" xfId="0" applyFont="1" applyFill="1" applyBorder="1" applyAlignment="1" applyProtection="1">
      <alignment horizontal="center" vertical="center"/>
      <protection hidden="1"/>
    </xf>
    <xf numFmtId="0" fontId="43" fillId="10" borderId="12" xfId="0" applyFont="1" applyFill="1" applyBorder="1" applyAlignment="1" applyProtection="1">
      <alignment horizontal="center" vertical="center"/>
      <protection hidden="1"/>
    </xf>
    <xf numFmtId="1" fontId="0" fillId="4" borderId="10" xfId="0" applyNumberFormat="1" applyFill="1" applyBorder="1" applyAlignment="1" applyProtection="1">
      <alignment horizontal="center" vertical="center"/>
      <protection locked="0"/>
    </xf>
    <xf numFmtId="0" fontId="25" fillId="0" borderId="13" xfId="0" applyFont="1" applyBorder="1" applyAlignment="1" applyProtection="1">
      <alignment wrapText="1"/>
      <protection locked="0"/>
    </xf>
    <xf numFmtId="0" fontId="0" fillId="0" borderId="0" xfId="0" applyProtection="1">
      <protection hidden="1"/>
    </xf>
    <xf numFmtId="0" fontId="0" fillId="3" borderId="81" xfId="0" applyFill="1" applyBorder="1" applyAlignment="1" applyProtection="1">
      <alignment vertical="center" wrapText="1"/>
      <protection hidden="1"/>
    </xf>
    <xf numFmtId="0" fontId="10" fillId="3" borderId="16" xfId="0" applyFont="1" applyFill="1" applyBorder="1" applyAlignment="1">
      <alignment vertical="center" wrapText="1"/>
    </xf>
    <xf numFmtId="0" fontId="43" fillId="11" borderId="12" xfId="0" applyFont="1" applyFill="1" applyBorder="1" applyAlignment="1">
      <alignment horizontal="center" vertical="center"/>
    </xf>
    <xf numFmtId="166" fontId="43" fillId="11" borderId="12" xfId="0" applyNumberFormat="1" applyFont="1" applyFill="1" applyBorder="1" applyAlignment="1">
      <alignment horizontal="center" vertical="center"/>
    </xf>
    <xf numFmtId="49" fontId="43" fillId="11" borderId="12" xfId="0" applyNumberFormat="1" applyFont="1" applyFill="1" applyBorder="1" applyAlignment="1">
      <alignment horizontal="center" vertical="center"/>
    </xf>
    <xf numFmtId="9" fontId="1" fillId="5" borderId="16" xfId="3" applyFont="1" applyFill="1" applyBorder="1" applyAlignment="1" applyProtection="1">
      <alignment vertical="center"/>
    </xf>
    <xf numFmtId="0" fontId="0" fillId="3" borderId="10" xfId="0" applyFill="1" applyBorder="1" applyAlignment="1">
      <alignment horizontal="left" vertical="center" wrapText="1"/>
    </xf>
    <xf numFmtId="0" fontId="32" fillId="8" borderId="12" xfId="0" applyFont="1" applyFill="1" applyBorder="1" applyAlignment="1">
      <alignment horizontal="center" vertical="center"/>
    </xf>
    <xf numFmtId="0" fontId="10" fillId="3" borderId="13" xfId="0" applyFont="1" applyFill="1" applyBorder="1" applyAlignment="1" applyProtection="1">
      <alignment vertical="center" wrapText="1"/>
      <protection hidden="1"/>
    </xf>
    <xf numFmtId="2" fontId="0" fillId="8" borderId="12" xfId="0" applyNumberFormat="1" applyFill="1" applyBorder="1" applyAlignment="1">
      <alignment horizontal="center" vertical="center"/>
    </xf>
    <xf numFmtId="168" fontId="1" fillId="3" borderId="30" xfId="0" applyNumberFormat="1" applyFont="1" applyFill="1" applyBorder="1" applyAlignment="1" applyProtection="1">
      <alignment horizontal="right" vertical="center" wrapText="1"/>
      <protection hidden="1"/>
    </xf>
    <xf numFmtId="0" fontId="0" fillId="3" borderId="29" xfId="0" applyFill="1" applyBorder="1" applyAlignment="1">
      <alignment vertical="center" wrapText="1"/>
    </xf>
    <xf numFmtId="0" fontId="25" fillId="0" borderId="4" xfId="0" applyFont="1" applyBorder="1" applyAlignment="1">
      <alignment horizontal="left" vertical="center"/>
    </xf>
    <xf numFmtId="42" fontId="0" fillId="4" borderId="28" xfId="0" applyNumberFormat="1" applyFill="1" applyBorder="1" applyAlignment="1" applyProtection="1">
      <alignment vertical="center"/>
      <protection locked="0"/>
    </xf>
    <xf numFmtId="9" fontId="1" fillId="5" borderId="28" xfId="3" applyFont="1" applyFill="1" applyBorder="1" applyAlignment="1" applyProtection="1">
      <alignment vertical="center"/>
    </xf>
    <xf numFmtId="0" fontId="25" fillId="0" borderId="5" xfId="0" applyFont="1" applyBorder="1" applyAlignment="1" applyProtection="1">
      <alignment horizontal="left" vertical="top"/>
      <protection hidden="1"/>
    </xf>
    <xf numFmtId="49" fontId="43" fillId="10" borderId="12" xfId="0" applyNumberFormat="1" applyFont="1" applyFill="1" applyBorder="1" applyAlignment="1" applyProtection="1">
      <alignment horizontal="center" vertical="center"/>
      <protection hidden="1"/>
    </xf>
    <xf numFmtId="0" fontId="32" fillId="3" borderId="16" xfId="0" applyFont="1" applyFill="1" applyBorder="1" applyAlignment="1">
      <alignment vertical="center" wrapText="1"/>
    </xf>
    <xf numFmtId="0" fontId="25" fillId="0" borderId="13" xfId="0" applyFont="1" applyBorder="1" applyAlignment="1" applyProtection="1">
      <alignment vertical="center" wrapText="1"/>
      <protection locked="0"/>
    </xf>
    <xf numFmtId="0" fontId="43" fillId="13" borderId="14" xfId="0" applyFont="1" applyFill="1" applyBorder="1" applyAlignment="1" applyProtection="1">
      <alignment horizontal="center" vertical="center"/>
      <protection hidden="1"/>
    </xf>
    <xf numFmtId="0" fontId="0" fillId="3" borderId="42" xfId="0" applyFill="1" applyBorder="1" applyAlignment="1" applyProtection="1">
      <alignment vertical="center" wrapText="1"/>
      <protection hidden="1"/>
    </xf>
    <xf numFmtId="0" fontId="0" fillId="0" borderId="15" xfId="0" applyBorder="1"/>
    <xf numFmtId="9" fontId="1" fillId="5" borderId="31" xfId="3" applyFont="1" applyFill="1" applyBorder="1" applyAlignment="1" applyProtection="1">
      <alignment horizontal="center" vertical="center"/>
    </xf>
    <xf numFmtId="0" fontId="25" fillId="0" borderId="0" xfId="0" applyFont="1" applyAlignment="1">
      <alignment vertical="center"/>
    </xf>
    <xf numFmtId="0" fontId="0" fillId="3" borderId="30" xfId="0" applyFill="1" applyBorder="1" applyAlignment="1">
      <alignment vertical="center" wrapText="1"/>
    </xf>
    <xf numFmtId="0" fontId="25" fillId="0" borderId="15" xfId="0" applyFont="1" applyBorder="1" applyAlignment="1" applyProtection="1">
      <alignment vertical="center" wrapText="1"/>
      <protection locked="0"/>
    </xf>
    <xf numFmtId="0" fontId="7" fillId="2" borderId="39"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12" fillId="7" borderId="46" xfId="0" applyFont="1" applyFill="1" applyBorder="1" applyAlignment="1">
      <alignment horizontal="left" vertical="center" wrapText="1"/>
    </xf>
    <xf numFmtId="0" fontId="25" fillId="0" borderId="4" xfId="0" applyFont="1" applyBorder="1" applyAlignment="1">
      <alignment vertical="center"/>
    </xf>
    <xf numFmtId="0" fontId="0" fillId="3" borderId="16" xfId="0" applyFill="1" applyBorder="1" applyAlignment="1">
      <alignment horizontal="left" vertical="top" wrapText="1"/>
    </xf>
    <xf numFmtId="0" fontId="12" fillId="0" borderId="6" xfId="0" applyFont="1" applyBorder="1" applyAlignment="1">
      <alignment horizontal="left" vertical="top" wrapText="1"/>
    </xf>
    <xf numFmtId="0" fontId="9" fillId="7" borderId="24" xfId="0" applyFont="1" applyFill="1" applyBorder="1" applyAlignment="1">
      <alignment horizontal="left" vertical="center" wrapText="1"/>
    </xf>
    <xf numFmtId="0" fontId="12" fillId="8" borderId="7" xfId="0" applyFont="1" applyFill="1" applyBorder="1" applyAlignment="1">
      <alignment horizontal="center" vertical="top" wrapText="1"/>
    </xf>
    <xf numFmtId="0" fontId="12" fillId="9" borderId="7" xfId="0" applyFont="1" applyFill="1" applyBorder="1" applyAlignment="1">
      <alignment horizontal="center" vertical="top" wrapText="1"/>
    </xf>
    <xf numFmtId="0" fontId="41" fillId="10" borderId="7" xfId="0" applyFont="1" applyFill="1" applyBorder="1" applyAlignment="1">
      <alignment horizontal="center" vertical="top" wrapText="1"/>
    </xf>
    <xf numFmtId="0" fontId="41" fillId="11" borderId="7" xfId="0" applyFont="1" applyFill="1" applyBorder="1" applyAlignment="1">
      <alignment horizontal="center" vertical="top" wrapText="1"/>
    </xf>
    <xf numFmtId="0" fontId="41" fillId="12" borderId="7" xfId="0" applyFont="1" applyFill="1" applyBorder="1" applyAlignment="1">
      <alignment horizontal="center" vertical="top" wrapText="1"/>
    </xf>
    <xf numFmtId="0" fontId="41" fillId="13" borderId="7" xfId="0" applyFont="1" applyFill="1" applyBorder="1" applyAlignment="1">
      <alignment horizontal="center" vertical="top" wrapText="1"/>
    </xf>
    <xf numFmtId="0" fontId="41" fillId="14" borderId="7" xfId="0" applyFont="1" applyFill="1" applyBorder="1" applyAlignment="1">
      <alignment horizontal="center" vertical="top" wrapText="1"/>
    </xf>
    <xf numFmtId="0" fontId="50" fillId="8" borderId="8" xfId="0" applyFont="1" applyFill="1" applyBorder="1" applyAlignment="1">
      <alignment horizontal="center" vertical="center" wrapText="1"/>
    </xf>
    <xf numFmtId="0" fontId="50" fillId="9" borderId="8" xfId="0" applyFont="1" applyFill="1" applyBorder="1" applyAlignment="1">
      <alignment horizontal="center" vertical="center" wrapText="1"/>
    </xf>
    <xf numFmtId="0" fontId="51" fillId="10" borderId="8" xfId="0" applyFont="1" applyFill="1" applyBorder="1" applyAlignment="1">
      <alignment horizontal="center" vertical="center" wrapText="1"/>
    </xf>
    <xf numFmtId="0" fontId="51" fillId="11" borderId="8" xfId="0" applyFont="1" applyFill="1" applyBorder="1" applyAlignment="1">
      <alignment horizontal="center" vertical="center" wrapText="1"/>
    </xf>
    <xf numFmtId="0" fontId="51" fillId="12" borderId="8" xfId="0" applyFont="1" applyFill="1" applyBorder="1" applyAlignment="1">
      <alignment horizontal="center" vertical="center" wrapText="1"/>
    </xf>
    <xf numFmtId="0" fontId="51" fillId="13" borderId="8" xfId="0" applyFont="1" applyFill="1" applyBorder="1" applyAlignment="1">
      <alignment horizontal="center" vertical="center" wrapText="1"/>
    </xf>
    <xf numFmtId="0" fontId="51" fillId="14" borderId="8" xfId="0" applyFont="1" applyFill="1" applyBorder="1" applyAlignment="1">
      <alignment horizontal="center" vertical="center" wrapText="1"/>
    </xf>
    <xf numFmtId="0" fontId="10" fillId="4" borderId="43" xfId="0" applyFont="1" applyFill="1" applyBorder="1" applyAlignment="1" applyProtection="1">
      <alignment horizontal="center" vertical="center" wrapText="1"/>
      <protection locked="0"/>
    </xf>
    <xf numFmtId="0" fontId="0" fillId="3" borderId="46" xfId="0" applyFill="1" applyBorder="1" applyAlignment="1">
      <alignment horizontal="left" vertical="center" wrapText="1"/>
    </xf>
    <xf numFmtId="0" fontId="19" fillId="4" borderId="35" xfId="0" applyFont="1" applyFill="1" applyBorder="1" applyAlignment="1">
      <alignment horizontal="center" vertical="center" wrapText="1"/>
    </xf>
    <xf numFmtId="0" fontId="19" fillId="4" borderId="75" xfId="0" applyFont="1" applyFill="1" applyBorder="1" applyAlignment="1">
      <alignment horizontal="center" vertical="center" wrapText="1"/>
    </xf>
    <xf numFmtId="0" fontId="7" fillId="2" borderId="54" xfId="0" applyFont="1" applyFill="1" applyBorder="1" applyAlignment="1">
      <alignment vertical="center" wrapText="1"/>
    </xf>
    <xf numFmtId="0" fontId="7" fillId="2" borderId="35" xfId="0" applyFont="1" applyFill="1" applyBorder="1" applyAlignment="1">
      <alignment vertical="center" wrapText="1"/>
    </xf>
    <xf numFmtId="0" fontId="7" fillId="2" borderId="52" xfId="0" applyFont="1" applyFill="1" applyBorder="1" applyAlignment="1">
      <alignment vertical="center" wrapText="1"/>
    </xf>
    <xf numFmtId="0" fontId="7" fillId="2" borderId="36" xfId="0" applyFont="1" applyFill="1" applyBorder="1" applyAlignment="1">
      <alignment vertical="center" wrapText="1"/>
    </xf>
    <xf numFmtId="0" fontId="7" fillId="2" borderId="3" xfId="0" applyFont="1" applyFill="1" applyBorder="1" applyAlignment="1">
      <alignment vertical="center" wrapText="1"/>
    </xf>
    <xf numFmtId="0" fontId="25" fillId="0" borderId="0" xfId="0" quotePrefix="1" applyFont="1" applyAlignment="1">
      <alignment vertical="center"/>
    </xf>
    <xf numFmtId="169" fontId="0" fillId="4" borderId="16" xfId="0" applyNumberFormat="1" applyFill="1" applyBorder="1" applyAlignment="1" applyProtection="1">
      <alignment horizontal="center" vertical="center" wrapText="1"/>
      <protection locked="0"/>
    </xf>
    <xf numFmtId="5" fontId="0" fillId="4" borderId="16" xfId="0" applyNumberFormat="1" applyFill="1" applyBorder="1" applyAlignment="1" applyProtection="1">
      <alignment horizontal="center" vertical="center" wrapText="1"/>
      <protection locked="0"/>
    </xf>
    <xf numFmtId="0" fontId="33" fillId="0" borderId="8" xfId="0" applyFont="1" applyBorder="1" applyAlignment="1">
      <alignment horizontal="center"/>
    </xf>
    <xf numFmtId="0" fontId="0" fillId="0" borderId="6" xfId="0" applyBorder="1" applyAlignment="1">
      <alignment vertical="top" wrapText="1"/>
    </xf>
    <xf numFmtId="0" fontId="0" fillId="7" borderId="22" xfId="0" applyFill="1" applyBorder="1" applyAlignment="1">
      <alignment horizontal="center" vertical="center" wrapText="1"/>
    </xf>
    <xf numFmtId="0" fontId="0" fillId="11" borderId="6" xfId="0" applyFill="1" applyBorder="1" applyProtection="1">
      <protection hidden="1"/>
    </xf>
    <xf numFmtId="0" fontId="0" fillId="11" borderId="7" xfId="0" applyFill="1" applyBorder="1" applyProtection="1">
      <protection hidden="1"/>
    </xf>
    <xf numFmtId="0" fontId="0" fillId="11" borderId="87" xfId="0" applyFill="1" applyBorder="1" applyProtection="1">
      <protection hidden="1"/>
    </xf>
    <xf numFmtId="49" fontId="43" fillId="11" borderId="8" xfId="0" applyNumberFormat="1" applyFont="1" applyFill="1" applyBorder="1" applyAlignment="1" applyProtection="1">
      <alignment horizontal="center" vertical="center"/>
      <protection hidden="1"/>
    </xf>
    <xf numFmtId="44" fontId="0" fillId="4" borderId="16" xfId="0" applyNumberFormat="1" applyFill="1" applyBorder="1" applyAlignment="1">
      <alignment horizontal="center" vertical="center"/>
    </xf>
    <xf numFmtId="42" fontId="0" fillId="4" borderId="16" xfId="0" applyNumberFormat="1" applyFill="1" applyBorder="1" applyAlignment="1">
      <alignment horizontal="center" vertical="center"/>
    </xf>
    <xf numFmtId="42" fontId="8" fillId="4" borderId="30" xfId="0" applyNumberFormat="1" applyFont="1" applyFill="1" applyBorder="1" applyAlignment="1">
      <alignment horizontal="center" vertical="center"/>
    </xf>
    <xf numFmtId="42" fontId="0" fillId="0" borderId="0" xfId="0" applyNumberFormat="1"/>
    <xf numFmtId="49" fontId="0" fillId="3" borderId="17" xfId="0" applyNumberFormat="1" applyFill="1" applyBorder="1" applyAlignment="1">
      <alignment horizontal="center" vertical="center"/>
    </xf>
    <xf numFmtId="9" fontId="0" fillId="4" borderId="16" xfId="0" applyNumberFormat="1" applyFill="1" applyBorder="1" applyAlignment="1">
      <alignment horizontal="center" vertical="center" wrapText="1"/>
    </xf>
    <xf numFmtId="0" fontId="0" fillId="4" borderId="16" xfId="0" applyFill="1" applyBorder="1" applyAlignment="1">
      <alignment horizontal="center" vertical="center" wrapText="1"/>
    </xf>
    <xf numFmtId="0" fontId="43" fillId="11" borderId="26" xfId="0" applyFont="1" applyFill="1" applyBorder="1" applyAlignment="1" applyProtection="1">
      <alignment horizontal="center" vertical="center"/>
      <protection hidden="1"/>
    </xf>
    <xf numFmtId="3" fontId="0" fillId="4" borderId="16" xfId="0" applyNumberFormat="1" applyFill="1" applyBorder="1" applyAlignment="1">
      <alignment horizontal="center" vertical="center" wrapText="1"/>
    </xf>
    <xf numFmtId="3" fontId="10" fillId="4" borderId="16" xfId="0" applyNumberFormat="1" applyFont="1" applyFill="1" applyBorder="1" applyAlignment="1">
      <alignment horizontal="center" vertical="center" wrapText="1"/>
    </xf>
    <xf numFmtId="3" fontId="10" fillId="4" borderId="27" xfId="0" applyNumberFormat="1" applyFont="1" applyFill="1" applyBorder="1" applyAlignment="1">
      <alignment horizontal="center" vertical="center" wrapText="1"/>
    </xf>
    <xf numFmtId="0" fontId="0" fillId="3" borderId="17" xfId="0" applyFill="1" applyBorder="1" applyAlignment="1">
      <alignment horizontal="center" vertical="center"/>
    </xf>
    <xf numFmtId="0" fontId="0" fillId="0" borderId="14" xfId="0" applyBorder="1" applyAlignment="1">
      <alignment vertical="center" wrapText="1"/>
    </xf>
    <xf numFmtId="0" fontId="25" fillId="0" borderId="20" xfId="0" applyFont="1" applyBorder="1" applyAlignment="1" applyProtection="1">
      <alignment vertical="center" wrapText="1"/>
      <protection locked="0"/>
    </xf>
    <xf numFmtId="0" fontId="10" fillId="8" borderId="79" xfId="0" applyFont="1" applyFill="1" applyBorder="1" applyAlignment="1">
      <alignment horizontal="center" vertical="center"/>
    </xf>
    <xf numFmtId="0" fontId="43" fillId="13" borderId="53" xfId="0" applyFont="1" applyFill="1" applyBorder="1" applyAlignment="1">
      <alignment horizontal="center" vertical="center"/>
    </xf>
    <xf numFmtId="49" fontId="43" fillId="10" borderId="32" xfId="0" applyNumberFormat="1" applyFont="1" applyFill="1" applyBorder="1" applyAlignment="1">
      <alignment horizontal="center" vertical="center"/>
    </xf>
    <xf numFmtId="0" fontId="50" fillId="7" borderId="0" xfId="0" applyFont="1" applyFill="1" applyAlignment="1">
      <alignment horizontal="center" vertical="center" wrapText="1"/>
    </xf>
    <xf numFmtId="42" fontId="0" fillId="0" borderId="16" xfId="0" applyNumberFormat="1" applyBorder="1"/>
    <xf numFmtId="42" fontId="8" fillId="4" borderId="16" xfId="0" applyNumberFormat="1" applyFont="1" applyFill="1"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8" borderId="2" xfId="0" applyFill="1" applyBorder="1" applyAlignment="1">
      <alignment vertical="center"/>
    </xf>
    <xf numFmtId="0" fontId="0" fillId="12" borderId="2" xfId="0" applyFill="1" applyBorder="1" applyAlignment="1">
      <alignment vertical="center"/>
    </xf>
    <xf numFmtId="0" fontId="0" fillId="13" borderId="2" xfId="0" applyFill="1" applyBorder="1" applyAlignment="1">
      <alignment vertical="center"/>
    </xf>
    <xf numFmtId="0" fontId="0" fillId="10" borderId="2" xfId="0" applyFill="1" applyBorder="1" applyAlignment="1">
      <alignment vertical="center"/>
    </xf>
    <xf numFmtId="0" fontId="0" fillId="11" borderId="2" xfId="0" applyFill="1" applyBorder="1" applyAlignment="1">
      <alignment vertical="center"/>
    </xf>
    <xf numFmtId="0" fontId="0" fillId="0" borderId="58" xfId="0" applyBorder="1" applyAlignment="1">
      <alignment vertical="center"/>
    </xf>
    <xf numFmtId="0" fontId="0" fillId="0" borderId="32" xfId="0" applyBorder="1" applyAlignment="1">
      <alignment horizontal="center" vertical="center"/>
    </xf>
    <xf numFmtId="167" fontId="0" fillId="4" borderId="45" xfId="0" applyNumberFormat="1" applyFill="1" applyBorder="1" applyAlignment="1" applyProtection="1">
      <alignment horizontal="center" vertical="center" wrapText="1"/>
      <protection locked="0"/>
    </xf>
    <xf numFmtId="9" fontId="0" fillId="4" borderId="16" xfId="0" applyNumberFormat="1" applyFill="1" applyBorder="1" applyAlignment="1" applyProtection="1">
      <alignment horizontal="center" vertical="center" wrapText="1"/>
      <protection locked="0"/>
    </xf>
    <xf numFmtId="9" fontId="0" fillId="4" borderId="29" xfId="0" applyNumberFormat="1" applyFill="1" applyBorder="1" applyAlignment="1">
      <alignment horizontal="center" vertical="center" wrapText="1"/>
    </xf>
    <xf numFmtId="0" fontId="0" fillId="0" borderId="16" xfId="0" applyBorder="1" applyAlignment="1">
      <alignment horizontal="center" vertical="center"/>
    </xf>
    <xf numFmtId="9" fontId="4" fillId="0" borderId="16" xfId="0" applyNumberFormat="1" applyFont="1" applyBorder="1" applyAlignment="1">
      <alignment horizontal="center" vertical="center"/>
    </xf>
    <xf numFmtId="164" fontId="4" fillId="0" borderId="16" xfId="0" applyNumberFormat="1" applyFont="1" applyBorder="1" applyAlignment="1">
      <alignment horizontal="center" vertical="center"/>
    </xf>
    <xf numFmtId="42" fontId="0" fillId="4" borderId="29" xfId="0" applyNumberFormat="1" applyFill="1" applyBorder="1" applyAlignment="1">
      <alignment horizontal="center" vertical="center"/>
    </xf>
    <xf numFmtId="164" fontId="0" fillId="4" borderId="29" xfId="0" applyNumberFormat="1" applyFill="1" applyBorder="1" applyAlignment="1">
      <alignment horizontal="center" vertical="center"/>
    </xf>
    <xf numFmtId="9" fontId="0" fillId="4" borderId="29" xfId="0" applyNumberFormat="1" applyFill="1" applyBorder="1" applyAlignment="1">
      <alignment horizontal="center" vertical="center"/>
    </xf>
    <xf numFmtId="9" fontId="0" fillId="4" borderId="16" xfId="0" applyNumberFormat="1" applyFill="1" applyBorder="1" applyAlignment="1">
      <alignment horizontal="center" vertical="center"/>
    </xf>
    <xf numFmtId="42" fontId="0" fillId="4" borderId="10" xfId="0" applyNumberFormat="1" applyFill="1" applyBorder="1" applyAlignment="1">
      <alignment horizontal="center" vertical="center" wrapText="1"/>
    </xf>
    <xf numFmtId="42" fontId="0" fillId="4" borderId="16" xfId="0" applyNumberFormat="1" applyFill="1" applyBorder="1" applyAlignment="1">
      <alignment horizontal="center" vertical="center" wrapText="1"/>
    </xf>
    <xf numFmtId="0" fontId="0" fillId="0" borderId="1" xfId="0" applyBorder="1" applyAlignment="1">
      <alignment horizontal="center" vertical="center"/>
    </xf>
    <xf numFmtId="0" fontId="0" fillId="0" borderId="0" xfId="0" applyAlignment="1">
      <alignment vertical="center"/>
    </xf>
    <xf numFmtId="42" fontId="0" fillId="0" borderId="29" xfId="0" applyNumberFormat="1" applyBorder="1"/>
    <xf numFmtId="167" fontId="0" fillId="4" borderId="16" xfId="0" applyNumberFormat="1" applyFill="1" applyBorder="1" applyAlignment="1" applyProtection="1">
      <alignment horizontal="center" vertical="center" wrapText="1"/>
      <protection locked="0"/>
    </xf>
    <xf numFmtId="0" fontId="12" fillId="4" borderId="0" xfId="0" applyFont="1" applyFill="1" applyAlignment="1">
      <alignment wrapText="1"/>
    </xf>
    <xf numFmtId="3" fontId="0" fillId="4" borderId="27" xfId="0" applyNumberFormat="1" applyFill="1" applyBorder="1" applyAlignment="1">
      <alignment horizontal="center" vertical="center" wrapText="1"/>
    </xf>
    <xf numFmtId="0" fontId="0" fillId="0" borderId="68" xfId="0" applyBorder="1"/>
    <xf numFmtId="0" fontId="0" fillId="0" borderId="57" xfId="0" applyBorder="1"/>
    <xf numFmtId="42" fontId="10" fillId="4" borderId="73" xfId="0" applyNumberFormat="1" applyFont="1" applyFill="1" applyBorder="1" applyAlignment="1" applyProtection="1">
      <alignment horizontal="center" vertical="center" wrapText="1"/>
      <protection locked="0"/>
    </xf>
    <xf numFmtId="167" fontId="10" fillId="4" borderId="73" xfId="0" applyNumberFormat="1" applyFont="1" applyFill="1" applyBorder="1" applyAlignment="1" applyProtection="1">
      <alignment horizontal="center" vertical="center" wrapText="1"/>
      <protection locked="0"/>
    </xf>
    <xf numFmtId="0" fontId="0" fillId="0" borderId="0" xfId="0" applyAlignment="1">
      <alignment vertical="center" wrapText="1"/>
    </xf>
    <xf numFmtId="0" fontId="43" fillId="0" borderId="4" xfId="0" applyFont="1" applyBorder="1" applyProtection="1">
      <protection hidden="1"/>
    </xf>
    <xf numFmtId="2" fontId="10" fillId="8" borderId="79" xfId="0" applyNumberFormat="1" applyFont="1" applyFill="1" applyBorder="1" applyAlignment="1">
      <alignment horizontal="center" vertical="center"/>
    </xf>
    <xf numFmtId="0" fontId="7" fillId="2" borderId="52" xfId="0" applyFont="1" applyFill="1" applyBorder="1" applyAlignment="1">
      <alignment horizontal="center" vertical="center" wrapText="1"/>
    </xf>
    <xf numFmtId="0" fontId="53" fillId="0" borderId="6" xfId="0" applyFont="1" applyBorder="1" applyAlignment="1">
      <alignment horizontal="left" vertical="top" wrapText="1"/>
    </xf>
    <xf numFmtId="0" fontId="10" fillId="4" borderId="0" xfId="0" applyFont="1" applyFill="1" applyAlignment="1">
      <alignment horizontal="left" vertical="center" wrapText="1"/>
    </xf>
    <xf numFmtId="0" fontId="11" fillId="6" borderId="8" xfId="0" applyFont="1" applyFill="1" applyBorder="1" applyAlignment="1">
      <alignment horizontal="center" vertical="center" wrapText="1"/>
    </xf>
    <xf numFmtId="0" fontId="31" fillId="0" borderId="32" xfId="0" applyFont="1" applyBorder="1" applyAlignment="1">
      <alignment horizontal="left" vertical="top" wrapText="1"/>
    </xf>
    <xf numFmtId="0" fontId="12" fillId="3" borderId="23" xfId="0" applyFont="1" applyFill="1" applyBorder="1" applyAlignment="1">
      <alignment horizontal="left" vertical="top" wrapText="1"/>
    </xf>
    <xf numFmtId="0" fontId="12" fillId="4" borderId="28" xfId="0" applyFont="1" applyFill="1" applyBorder="1" applyAlignment="1" applyProtection="1">
      <alignment horizontal="center" vertical="center" wrapText="1"/>
      <protection locked="0"/>
    </xf>
    <xf numFmtId="0" fontId="12" fillId="3" borderId="23" xfId="0" applyFont="1" applyFill="1" applyBorder="1" applyAlignment="1">
      <alignment horizontal="left" vertical="center" wrapText="1"/>
    </xf>
    <xf numFmtId="0" fontId="9" fillId="3" borderId="33" xfId="0" applyFont="1" applyFill="1" applyBorder="1" applyAlignment="1">
      <alignment horizontal="left" vertical="center" wrapText="1"/>
    </xf>
    <xf numFmtId="0" fontId="9" fillId="3" borderId="23" xfId="0" applyFont="1" applyFill="1" applyBorder="1" applyAlignment="1">
      <alignment horizontal="left" vertical="center" wrapText="1"/>
    </xf>
    <xf numFmtId="0" fontId="12" fillId="3" borderId="46" xfId="0" applyFont="1" applyFill="1" applyBorder="1" applyAlignment="1">
      <alignment horizontal="left" vertical="center" wrapText="1"/>
    </xf>
    <xf numFmtId="0" fontId="12" fillId="3" borderId="24" xfId="0" applyFont="1" applyFill="1" applyBorder="1" applyAlignment="1">
      <alignment horizontal="left" vertical="center" wrapText="1"/>
    </xf>
    <xf numFmtId="0" fontId="10" fillId="3" borderId="41" xfId="0" applyFont="1" applyFill="1" applyBorder="1" applyAlignment="1" applyProtection="1">
      <alignment vertical="center" wrapText="1"/>
      <protection hidden="1"/>
    </xf>
    <xf numFmtId="0" fontId="0" fillId="3" borderId="41" xfId="0" applyFill="1" applyBorder="1" applyAlignment="1" applyProtection="1">
      <alignment vertical="center" wrapText="1"/>
      <protection hidden="1"/>
    </xf>
    <xf numFmtId="0" fontId="0" fillId="3" borderId="26" xfId="0" applyFill="1" applyBorder="1" applyAlignment="1">
      <alignment horizontal="center" vertical="center"/>
    </xf>
    <xf numFmtId="0" fontId="25" fillId="0" borderId="4" xfId="0" applyFont="1" applyBorder="1" applyAlignment="1">
      <alignment vertical="top" wrapText="1"/>
    </xf>
    <xf numFmtId="0" fontId="25" fillId="4" borderId="11" xfId="0" applyFont="1" applyFill="1" applyBorder="1" applyAlignment="1" applyProtection="1">
      <alignment vertical="top" wrapText="1"/>
      <protection locked="0"/>
    </xf>
    <xf numFmtId="0" fontId="0" fillId="8" borderId="8" xfId="0" applyFill="1" applyBorder="1" applyAlignment="1">
      <alignment vertical="center" wrapText="1"/>
    </xf>
    <xf numFmtId="0" fontId="0" fillId="11" borderId="77" xfId="0" applyFill="1" applyBorder="1" applyProtection="1">
      <protection hidden="1"/>
    </xf>
    <xf numFmtId="0" fontId="0" fillId="0" borderId="44" xfId="0" applyBorder="1" applyProtection="1">
      <protection hidden="1"/>
    </xf>
    <xf numFmtId="0" fontId="0" fillId="3" borderId="40" xfId="0" applyFill="1" applyBorder="1" applyAlignment="1" applyProtection="1">
      <alignment vertical="center" wrapText="1"/>
      <protection hidden="1"/>
    </xf>
    <xf numFmtId="0" fontId="0" fillId="0" borderId="11" xfId="0" applyBorder="1" applyAlignment="1" applyProtection="1">
      <alignment wrapText="1"/>
      <protection locked="0"/>
    </xf>
    <xf numFmtId="0" fontId="0" fillId="8" borderId="32" xfId="0" applyFill="1" applyBorder="1" applyAlignment="1">
      <alignment horizontal="center" vertical="center" wrapText="1"/>
    </xf>
    <xf numFmtId="0" fontId="0" fillId="8" borderId="32" xfId="0" applyFill="1" applyBorder="1" applyAlignment="1">
      <alignment vertical="center" wrapText="1"/>
    </xf>
    <xf numFmtId="0" fontId="0" fillId="0" borderId="5" xfId="0" applyBorder="1" applyAlignment="1">
      <alignment horizontal="center" vertical="center"/>
    </xf>
    <xf numFmtId="0" fontId="10" fillId="8" borderId="10" xfId="0" applyFont="1" applyFill="1" applyBorder="1" applyAlignment="1" applyProtection="1">
      <alignment horizontal="center" vertical="center"/>
      <protection hidden="1"/>
    </xf>
    <xf numFmtId="0" fontId="10" fillId="8" borderId="16" xfId="0" applyFont="1" applyFill="1" applyBorder="1" applyAlignment="1" applyProtection="1">
      <alignment horizontal="center" vertical="center"/>
      <protection hidden="1"/>
    </xf>
    <xf numFmtId="0" fontId="11" fillId="6" borderId="33" xfId="0" applyFont="1" applyFill="1" applyBorder="1" applyAlignment="1">
      <alignment horizontal="center" vertical="center" wrapText="1"/>
    </xf>
    <xf numFmtId="0" fontId="11" fillId="0" borderId="16" xfId="0" applyFont="1" applyBorder="1" applyAlignment="1">
      <alignment horizontal="left" vertical="top" wrapText="1"/>
    </xf>
    <xf numFmtId="0" fontId="27" fillId="2" borderId="8" xfId="0" applyFont="1" applyFill="1" applyBorder="1" applyAlignment="1">
      <alignment horizontal="left" vertical="top" wrapText="1"/>
    </xf>
    <xf numFmtId="14" fontId="10" fillId="4" borderId="28" xfId="0" applyNumberFormat="1" applyFont="1" applyFill="1" applyBorder="1" applyAlignment="1" applyProtection="1">
      <alignment horizontal="center" vertical="center" wrapText="1"/>
      <protection locked="0"/>
    </xf>
    <xf numFmtId="169" fontId="10" fillId="4" borderId="28" xfId="0" applyNumberFormat="1" applyFont="1" applyFill="1" applyBorder="1" applyAlignment="1" applyProtection="1">
      <alignment horizontal="center" vertical="center" wrapText="1"/>
      <protection locked="0"/>
    </xf>
    <xf numFmtId="42" fontId="0" fillId="0" borderId="16" xfId="0" applyNumberFormat="1" applyBorder="1" applyAlignment="1">
      <alignment horizontal="center"/>
    </xf>
    <xf numFmtId="9" fontId="0" fillId="0" borderId="16" xfId="0" applyNumberFormat="1" applyBorder="1" applyAlignment="1">
      <alignment horizontal="center"/>
    </xf>
    <xf numFmtId="44" fontId="0" fillId="0" borderId="16" xfId="0" applyNumberFormat="1" applyBorder="1" applyAlignment="1">
      <alignment horizontal="center"/>
    </xf>
    <xf numFmtId="0" fontId="25" fillId="0" borderId="0" xfId="0" quotePrefix="1" applyFont="1" applyAlignment="1">
      <alignment vertical="center" wrapText="1"/>
    </xf>
    <xf numFmtId="0" fontId="59" fillId="3" borderId="10" xfId="0" applyFont="1" applyFill="1" applyBorder="1" applyAlignment="1">
      <alignment vertical="center" wrapText="1"/>
    </xf>
    <xf numFmtId="0" fontId="59" fillId="3" borderId="28" xfId="0" applyFont="1" applyFill="1" applyBorder="1" applyAlignment="1" applyProtection="1">
      <alignment vertical="center" wrapText="1"/>
      <protection hidden="1"/>
    </xf>
    <xf numFmtId="0" fontId="14" fillId="2" borderId="11" xfId="0" applyFont="1" applyFill="1" applyBorder="1" applyAlignment="1">
      <alignment horizontal="center" vertical="center" wrapText="1"/>
    </xf>
    <xf numFmtId="0" fontId="0" fillId="0" borderId="0" xfId="0" applyAlignment="1">
      <alignment wrapText="1"/>
    </xf>
    <xf numFmtId="0" fontId="10" fillId="3" borderId="8" xfId="0" applyFont="1" applyFill="1" applyBorder="1" applyAlignment="1" applyProtection="1">
      <alignment horizontal="left" vertical="center" wrapText="1"/>
      <protection hidden="1"/>
    </xf>
    <xf numFmtId="0" fontId="0" fillId="3" borderId="8" xfId="0" applyFill="1" applyBorder="1" applyAlignment="1" applyProtection="1">
      <alignment vertical="center" wrapText="1"/>
      <protection hidden="1"/>
    </xf>
    <xf numFmtId="0" fontId="0" fillId="0" borderId="16" xfId="0" applyBorder="1" applyAlignment="1" applyProtection="1">
      <alignment vertical="center" wrapText="1"/>
      <protection locked="0"/>
    </xf>
    <xf numFmtId="0" fontId="0" fillId="0" borderId="10" xfId="0" applyBorder="1" applyAlignment="1" applyProtection="1">
      <alignment vertical="center" wrapText="1"/>
      <protection locked="0"/>
    </xf>
    <xf numFmtId="44" fontId="0" fillId="4" borderId="11" xfId="0" applyNumberFormat="1" applyFill="1" applyBorder="1" applyAlignment="1" applyProtection="1">
      <alignment horizontal="center" vertical="center"/>
      <protection locked="0"/>
    </xf>
    <xf numFmtId="44" fontId="0" fillId="4" borderId="13" xfId="0" applyNumberFormat="1" applyFill="1" applyBorder="1" applyAlignment="1" applyProtection="1">
      <alignment horizontal="center" vertical="center"/>
      <protection locked="0"/>
    </xf>
    <xf numFmtId="0" fontId="0" fillId="0" borderId="30" xfId="0" applyBorder="1" applyAlignment="1" applyProtection="1">
      <alignment vertical="center" wrapText="1"/>
      <protection locked="0"/>
    </xf>
    <xf numFmtId="44" fontId="0" fillId="4" borderId="15" xfId="0" applyNumberFormat="1" applyFill="1" applyBorder="1" applyAlignment="1" applyProtection="1">
      <alignment horizontal="center" vertical="center"/>
      <protection locked="0"/>
    </xf>
    <xf numFmtId="0" fontId="0" fillId="3" borderId="16" xfId="0" applyFill="1" applyBorder="1" applyAlignment="1" applyProtection="1">
      <alignment vertical="center" wrapText="1"/>
      <protection hidden="1"/>
    </xf>
    <xf numFmtId="0" fontId="12" fillId="4" borderId="0" xfId="0" applyFont="1" applyFill="1" applyAlignment="1">
      <alignment horizontal="center" vertical="center" wrapText="1"/>
    </xf>
    <xf numFmtId="0" fontId="12" fillId="4" borderId="42" xfId="0" applyFont="1" applyFill="1" applyBorder="1" applyAlignment="1">
      <alignment horizontal="center" vertical="center"/>
    </xf>
    <xf numFmtId="0" fontId="12" fillId="4" borderId="65" xfId="0" applyFont="1" applyFill="1" applyBorder="1" applyAlignment="1">
      <alignment horizontal="center" vertical="center"/>
    </xf>
    <xf numFmtId="0" fontId="21" fillId="0" borderId="62" xfId="0" applyFont="1" applyBorder="1" applyAlignment="1">
      <alignment horizontal="center" vertical="center" wrapText="1"/>
    </xf>
    <xf numFmtId="0" fontId="21" fillId="0" borderId="35" xfId="0" applyFont="1" applyBorder="1" applyAlignment="1">
      <alignment horizontal="center" vertical="center" wrapText="1"/>
    </xf>
    <xf numFmtId="0" fontId="21" fillId="0" borderId="43" xfId="0" applyFont="1" applyBorder="1" applyAlignment="1">
      <alignment horizontal="center" vertical="center" wrapText="1"/>
    </xf>
    <xf numFmtId="0" fontId="21" fillId="0" borderId="66" xfId="0" applyFont="1" applyBorder="1" applyAlignment="1">
      <alignment horizontal="center" vertical="center" wrapText="1"/>
    </xf>
    <xf numFmtId="0" fontId="7" fillId="2" borderId="52" xfId="0" applyFont="1" applyFill="1" applyBorder="1" applyAlignment="1">
      <alignment horizontal="center" vertical="center" wrapText="1"/>
    </xf>
    <xf numFmtId="0" fontId="17" fillId="2" borderId="36"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7" fillId="2" borderId="52" xfId="0" applyFont="1" applyFill="1" applyBorder="1" applyAlignment="1">
      <alignment horizontal="right" vertical="center" wrapText="1"/>
    </xf>
    <xf numFmtId="0" fontId="20" fillId="2" borderId="36" xfId="0" applyFont="1" applyFill="1" applyBorder="1" applyAlignment="1">
      <alignment horizontal="right" vertical="center" wrapText="1"/>
    </xf>
    <xf numFmtId="0" fontId="12" fillId="3" borderId="8" xfId="0" applyFont="1" applyFill="1" applyBorder="1" applyAlignment="1">
      <alignment horizontal="left" vertical="top" wrapText="1"/>
    </xf>
    <xf numFmtId="0" fontId="12" fillId="3" borderId="6" xfId="0" applyFont="1" applyFill="1" applyBorder="1" applyAlignment="1">
      <alignment horizontal="left" vertical="top" wrapText="1"/>
    </xf>
    <xf numFmtId="0" fontId="12" fillId="3" borderId="7" xfId="0" applyFont="1" applyFill="1" applyBorder="1" applyAlignment="1">
      <alignment horizontal="left" vertical="top" wrapText="1"/>
    </xf>
    <xf numFmtId="0" fontId="0" fillId="8" borderId="8" xfId="0" applyFill="1" applyBorder="1" applyAlignment="1">
      <alignment horizontal="center" vertical="center" textRotation="90"/>
    </xf>
    <xf numFmtId="0" fontId="0" fillId="8" borderId="6" xfId="0" applyFill="1" applyBorder="1" applyAlignment="1">
      <alignment horizontal="center" vertical="center" textRotation="90"/>
    </xf>
    <xf numFmtId="0" fontId="0" fillId="8" borderId="7" xfId="0" applyFill="1" applyBorder="1" applyAlignment="1">
      <alignment horizontal="center" vertical="center" textRotation="90"/>
    </xf>
    <xf numFmtId="0" fontId="6" fillId="0" borderId="49" xfId="0" applyFont="1" applyBorder="1" applyAlignment="1">
      <alignment vertical="center"/>
    </xf>
    <xf numFmtId="0" fontId="6" fillId="0" borderId="50" xfId="0" applyFont="1" applyBorder="1" applyAlignment="1">
      <alignment vertical="center"/>
    </xf>
    <xf numFmtId="0" fontId="6" fillId="0" borderId="51" xfId="0" applyFont="1" applyBorder="1" applyAlignment="1">
      <alignment vertical="center"/>
    </xf>
    <xf numFmtId="0" fontId="7" fillId="2" borderId="36" xfId="0" applyFont="1" applyFill="1" applyBorder="1" applyAlignment="1">
      <alignment horizontal="center" vertical="center" wrapText="1"/>
    </xf>
    <xf numFmtId="0" fontId="4" fillId="0" borderId="69" xfId="0" applyFont="1" applyBorder="1" applyAlignment="1">
      <alignment vertical="center"/>
    </xf>
    <xf numFmtId="0" fontId="6" fillId="0" borderId="70" xfId="0" applyFont="1" applyBorder="1" applyAlignment="1">
      <alignment vertical="center"/>
    </xf>
    <xf numFmtId="0" fontId="6" fillId="0" borderId="71" xfId="0" applyFont="1" applyBorder="1" applyAlignment="1">
      <alignment vertical="center"/>
    </xf>
    <xf numFmtId="0" fontId="11" fillId="3" borderId="42" xfId="0" applyFont="1" applyFill="1" applyBorder="1" applyAlignment="1">
      <alignment horizontal="left" vertical="center" wrapText="1"/>
    </xf>
    <xf numFmtId="0" fontId="11" fillId="3" borderId="72" xfId="0" applyFont="1" applyFill="1" applyBorder="1" applyAlignment="1">
      <alignment horizontal="left" vertical="center" wrapText="1"/>
    </xf>
    <xf numFmtId="0" fontId="11" fillId="3" borderId="73" xfId="0" applyFont="1" applyFill="1" applyBorder="1" applyAlignment="1">
      <alignment horizontal="left" vertical="center" wrapText="1"/>
    </xf>
    <xf numFmtId="0" fontId="32" fillId="3" borderId="28" xfId="0" applyFont="1" applyFill="1" applyBorder="1" applyAlignment="1">
      <alignment horizontal="left" vertical="center" wrapText="1"/>
    </xf>
    <xf numFmtId="0" fontId="32" fillId="3" borderId="41" xfId="0" applyFont="1" applyFill="1" applyBorder="1" applyAlignment="1">
      <alignment horizontal="left" vertical="center" wrapText="1"/>
    </xf>
    <xf numFmtId="0" fontId="32" fillId="3" borderId="45" xfId="0" applyFont="1" applyFill="1" applyBorder="1" applyAlignment="1">
      <alignment horizontal="left" vertical="center" wrapText="1"/>
    </xf>
    <xf numFmtId="0" fontId="10" fillId="3" borderId="28" xfId="0" applyFont="1" applyFill="1" applyBorder="1" applyAlignment="1">
      <alignment horizontal="left" vertical="center" wrapText="1"/>
    </xf>
    <xf numFmtId="0" fontId="10" fillId="3" borderId="41" xfId="0" applyFont="1" applyFill="1" applyBorder="1" applyAlignment="1">
      <alignment horizontal="left" vertical="center" wrapText="1"/>
    </xf>
    <xf numFmtId="0" fontId="10" fillId="3" borderId="45" xfId="0" applyFont="1" applyFill="1" applyBorder="1" applyAlignment="1">
      <alignment horizontal="left" vertical="center" wrapText="1"/>
    </xf>
    <xf numFmtId="0" fontId="0" fillId="3" borderId="37" xfId="0" applyFill="1" applyBorder="1" applyAlignment="1">
      <alignment horizontal="left" vertical="center" wrapText="1"/>
    </xf>
    <xf numFmtId="0" fontId="0" fillId="3" borderId="40" xfId="0" applyFill="1" applyBorder="1" applyAlignment="1">
      <alignment horizontal="left" vertical="center" wrapText="1"/>
    </xf>
    <xf numFmtId="0" fontId="0" fillId="3" borderId="48" xfId="0" applyFill="1" applyBorder="1" applyAlignment="1">
      <alignment horizontal="left" vertical="center" wrapText="1"/>
    </xf>
    <xf numFmtId="0" fontId="0" fillId="8" borderId="76" xfId="0" applyFill="1" applyBorder="1" applyAlignment="1">
      <alignment horizontal="center" vertical="center" textRotation="90"/>
    </xf>
    <xf numFmtId="0" fontId="0" fillId="8" borderId="77" xfId="0" applyFill="1" applyBorder="1" applyAlignment="1">
      <alignment horizontal="center" vertical="center" textRotation="90"/>
    </xf>
    <xf numFmtId="0" fontId="0" fillId="8" borderId="83" xfId="0" applyFill="1" applyBorder="1" applyAlignment="1">
      <alignment horizontal="center" vertical="center" textRotation="90"/>
    </xf>
    <xf numFmtId="0" fontId="4" fillId="0" borderId="58" xfId="0" applyFont="1" applyBorder="1" applyAlignment="1">
      <alignment vertical="center"/>
    </xf>
    <xf numFmtId="0" fontId="0" fillId="0" borderId="61" xfId="0" applyBorder="1"/>
    <xf numFmtId="0" fontId="0" fillId="0" borderId="25" xfId="0" applyBorder="1"/>
    <xf numFmtId="0" fontId="0" fillId="3" borderId="16" xfId="0" applyFill="1" applyBorder="1" applyAlignment="1">
      <alignment vertical="center" wrapText="1"/>
    </xf>
    <xf numFmtId="0" fontId="0" fillId="4" borderId="13" xfId="0" applyFill="1" applyBorder="1" applyAlignment="1" applyProtection="1">
      <alignment horizontal="center" vertical="top" wrapText="1"/>
      <protection locked="0"/>
    </xf>
    <xf numFmtId="0" fontId="0" fillId="4" borderId="84" xfId="0" applyFill="1" applyBorder="1" applyAlignment="1" applyProtection="1">
      <alignment vertical="top" wrapText="1"/>
      <protection locked="0"/>
    </xf>
    <xf numFmtId="0" fontId="32" fillId="3" borderId="16" xfId="0" applyFont="1" applyFill="1" applyBorder="1" applyAlignment="1">
      <alignment vertical="center" wrapText="1"/>
    </xf>
    <xf numFmtId="0" fontId="32" fillId="0" borderId="16" xfId="0" applyFont="1" applyBorder="1" applyAlignment="1">
      <alignment vertical="center" wrapText="1"/>
    </xf>
    <xf numFmtId="0" fontId="0" fillId="0" borderId="50" xfId="0" applyBorder="1"/>
    <xf numFmtId="0" fontId="0" fillId="0" borderId="51" xfId="0" applyBorder="1"/>
    <xf numFmtId="0" fontId="7" fillId="2" borderId="54" xfId="0" applyFont="1" applyFill="1" applyBorder="1" applyAlignment="1">
      <alignment horizontal="center" vertical="center" wrapText="1"/>
    </xf>
    <xf numFmtId="0" fontId="0" fillId="0" borderId="39" xfId="0" applyBorder="1"/>
    <xf numFmtId="0" fontId="10" fillId="3" borderId="10" xfId="0" applyFont="1" applyFill="1" applyBorder="1" applyAlignment="1" applyProtection="1">
      <alignment horizontal="left" vertical="center" wrapText="1"/>
      <protection hidden="1"/>
    </xf>
    <xf numFmtId="0" fontId="10" fillId="0" borderId="10" xfId="0" applyFont="1" applyBorder="1"/>
    <xf numFmtId="0" fontId="10" fillId="3" borderId="16" xfId="0" applyFont="1" applyFill="1" applyBorder="1" applyAlignment="1">
      <alignment vertical="center" wrapText="1"/>
    </xf>
    <xf numFmtId="0" fontId="0" fillId="8" borderId="12" xfId="0" applyFill="1" applyBorder="1" applyAlignment="1">
      <alignment horizontal="center" vertical="center"/>
    </xf>
    <xf numFmtId="0" fontId="0" fillId="8" borderId="12" xfId="0" applyFill="1" applyBorder="1"/>
    <xf numFmtId="0" fontId="10" fillId="3" borderId="16" xfId="0" applyFont="1" applyFill="1" applyBorder="1" applyAlignment="1">
      <alignment horizontal="left" vertical="center" wrapText="1"/>
    </xf>
    <xf numFmtId="0" fontId="0" fillId="0" borderId="12" xfId="0" applyBorder="1" applyAlignment="1" applyProtection="1">
      <alignment horizontal="center" vertical="center" wrapText="1"/>
      <protection locked="0"/>
    </xf>
    <xf numFmtId="0" fontId="0" fillId="0" borderId="16"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30" xfId="0" applyBorder="1" applyAlignment="1" applyProtection="1">
      <alignment horizontal="center" vertical="center" wrapText="1"/>
      <protection locked="0"/>
    </xf>
    <xf numFmtId="0" fontId="0" fillId="3" borderId="79" xfId="0" applyFill="1" applyBorder="1" applyAlignment="1" applyProtection="1">
      <alignment horizontal="center" vertical="center" wrapText="1"/>
      <protection hidden="1"/>
    </xf>
    <xf numFmtId="0" fontId="0" fillId="3" borderId="41" xfId="0" applyFill="1" applyBorder="1" applyAlignment="1" applyProtection="1">
      <alignment horizontal="center" vertical="center" wrapText="1"/>
      <protection hidden="1"/>
    </xf>
    <xf numFmtId="0" fontId="0" fillId="3" borderId="55" xfId="0" applyFill="1" applyBorder="1" applyAlignment="1" applyProtection="1">
      <alignment horizontal="center" vertical="center" wrapText="1"/>
      <protection hidden="1"/>
    </xf>
    <xf numFmtId="0" fontId="0" fillId="3" borderId="56" xfId="0" applyFill="1" applyBorder="1" applyAlignment="1" applyProtection="1">
      <alignment horizontal="center" vertical="center" wrapText="1"/>
      <protection hidden="1"/>
    </xf>
    <xf numFmtId="0" fontId="0" fillId="3" borderId="54" xfId="0" applyFill="1" applyBorder="1" applyAlignment="1" applyProtection="1">
      <alignment horizontal="center" vertical="center" wrapText="1"/>
      <protection hidden="1"/>
    </xf>
    <xf numFmtId="0" fontId="0" fillId="3" borderId="39" xfId="0" applyFill="1" applyBorder="1" applyAlignment="1" applyProtection="1">
      <alignment horizontal="center" vertical="center" wrapText="1"/>
      <protection hidden="1"/>
    </xf>
    <xf numFmtId="0" fontId="0" fillId="3" borderId="35" xfId="0" applyFill="1" applyBorder="1" applyAlignment="1" applyProtection="1">
      <alignment horizontal="center" vertical="center" wrapText="1"/>
      <protection hidden="1"/>
    </xf>
    <xf numFmtId="0" fontId="0" fillId="0" borderId="9" xfId="0" applyBorder="1" applyAlignment="1" applyProtection="1">
      <alignment horizontal="center" vertical="center" wrapText="1"/>
      <protection locked="0"/>
    </xf>
    <xf numFmtId="0" fontId="0" fillId="0" borderId="10" xfId="0" applyBorder="1" applyAlignment="1" applyProtection="1">
      <alignment horizontal="center" vertical="center" wrapText="1"/>
      <protection locked="0"/>
    </xf>
    <xf numFmtId="0" fontId="0" fillId="3" borderId="86" xfId="0" applyFill="1" applyBorder="1" applyAlignment="1" applyProtection="1">
      <alignment horizontal="center" vertical="center" wrapText="1"/>
      <protection hidden="1"/>
    </xf>
    <xf numFmtId="0" fontId="0" fillId="3" borderId="82" xfId="0" applyFill="1" applyBorder="1" applyAlignment="1" applyProtection="1">
      <alignment horizontal="center" vertical="center" wrapText="1"/>
      <protection hidden="1"/>
    </xf>
    <xf numFmtId="0" fontId="41" fillId="11" borderId="75" xfId="0" applyFont="1" applyFill="1" applyBorder="1" applyAlignment="1">
      <alignment horizontal="center" vertical="center" textRotation="90" wrapText="1"/>
    </xf>
    <xf numFmtId="0" fontId="32" fillId="3" borderId="28" xfId="0" applyFont="1" applyFill="1" applyBorder="1" applyAlignment="1" applyProtection="1">
      <alignment horizontal="left" vertical="center" wrapText="1"/>
      <protection hidden="1"/>
    </xf>
    <xf numFmtId="0" fontId="32" fillId="3" borderId="41" xfId="0" applyFont="1" applyFill="1" applyBorder="1" applyAlignment="1" applyProtection="1">
      <alignment horizontal="left" vertical="center" wrapText="1"/>
      <protection hidden="1"/>
    </xf>
    <xf numFmtId="0" fontId="32" fillId="3" borderId="45" xfId="0" applyFont="1" applyFill="1" applyBorder="1" applyAlignment="1" applyProtection="1">
      <alignment horizontal="left" vertical="center" wrapText="1"/>
      <protection hidden="1"/>
    </xf>
    <xf numFmtId="0" fontId="32" fillId="3" borderId="27" xfId="0" applyFont="1" applyFill="1" applyBorder="1" applyAlignment="1" applyProtection="1">
      <alignment vertical="center" wrapText="1"/>
      <protection hidden="1"/>
    </xf>
    <xf numFmtId="0" fontId="4" fillId="0" borderId="34" xfId="0" applyFont="1" applyBorder="1" applyAlignment="1" applyProtection="1">
      <alignment vertical="center"/>
      <protection hidden="1"/>
    </xf>
    <xf numFmtId="0" fontId="0" fillId="0" borderId="34" xfId="0" applyBorder="1" applyProtection="1">
      <protection hidden="1"/>
    </xf>
    <xf numFmtId="0" fontId="4" fillId="0" borderId="54" xfId="0" applyFont="1" applyBorder="1" applyAlignment="1" applyProtection="1">
      <alignment vertical="center" wrapText="1"/>
      <protection hidden="1"/>
    </xf>
    <xf numFmtId="0" fontId="0" fillId="0" borderId="39" xfId="0" applyBorder="1" applyProtection="1">
      <protection hidden="1"/>
    </xf>
    <xf numFmtId="0" fontId="0" fillId="0" borderId="36" xfId="0" applyBorder="1"/>
    <xf numFmtId="0" fontId="32" fillId="3" borderId="16" xfId="0" applyFont="1" applyFill="1" applyBorder="1" applyAlignment="1" applyProtection="1">
      <alignment vertical="center" wrapText="1"/>
      <protection hidden="1"/>
    </xf>
    <xf numFmtId="0" fontId="0" fillId="8" borderId="26" xfId="0" applyFill="1" applyBorder="1" applyAlignment="1" applyProtection="1">
      <alignment horizontal="center" vertical="center"/>
      <protection hidden="1"/>
    </xf>
    <xf numFmtId="0" fontId="0" fillId="8" borderId="17" xfId="0" applyFill="1" applyBorder="1" applyAlignment="1" applyProtection="1">
      <alignment horizontal="center" vertical="center"/>
      <protection hidden="1"/>
    </xf>
    <xf numFmtId="0" fontId="10" fillId="3" borderId="29" xfId="0" applyFont="1" applyFill="1" applyBorder="1" applyAlignment="1" applyProtection="1">
      <alignment horizontal="left" vertical="center" wrapText="1"/>
      <protection hidden="1"/>
    </xf>
    <xf numFmtId="0" fontId="10" fillId="4" borderId="46" xfId="0" applyFont="1" applyFill="1" applyBorder="1" applyAlignment="1" applyProtection="1">
      <alignment horizontal="left" vertical="top" wrapText="1"/>
      <protection locked="0"/>
    </xf>
    <xf numFmtId="0" fontId="10" fillId="4" borderId="33" xfId="0" applyFont="1" applyFill="1" applyBorder="1" applyAlignment="1" applyProtection="1">
      <alignment horizontal="left" vertical="top" wrapText="1"/>
      <protection locked="0"/>
    </xf>
    <xf numFmtId="0" fontId="0" fillId="3" borderId="20" xfId="0" applyFill="1" applyBorder="1" applyAlignment="1" applyProtection="1">
      <alignment horizontal="left" vertical="top" wrapText="1"/>
      <protection hidden="1"/>
    </xf>
    <xf numFmtId="0" fontId="0" fillId="3" borderId="18" xfId="0" applyFill="1" applyBorder="1" applyAlignment="1" applyProtection="1">
      <alignment horizontal="left" vertical="top" wrapText="1"/>
      <protection hidden="1"/>
    </xf>
    <xf numFmtId="0" fontId="0" fillId="3" borderId="52" xfId="0" applyFill="1" applyBorder="1" applyAlignment="1" applyProtection="1">
      <alignment horizontal="center" vertical="center" wrapText="1"/>
      <protection hidden="1"/>
    </xf>
    <xf numFmtId="0" fontId="0" fillId="3" borderId="36" xfId="0" applyFill="1" applyBorder="1" applyAlignment="1" applyProtection="1">
      <alignment horizontal="center" vertical="center" wrapText="1"/>
      <protection hidden="1"/>
    </xf>
    <xf numFmtId="0" fontId="0" fillId="3" borderId="80" xfId="0" applyFill="1" applyBorder="1" applyAlignment="1" applyProtection="1">
      <alignment horizontal="center" vertical="center" wrapText="1"/>
      <protection hidden="1"/>
    </xf>
    <xf numFmtId="0" fontId="0" fillId="3" borderId="40" xfId="0" applyFill="1" applyBorder="1" applyAlignment="1" applyProtection="1">
      <alignment horizontal="center" vertical="center" wrapText="1"/>
      <protection hidden="1"/>
    </xf>
    <xf numFmtId="0" fontId="25" fillId="0" borderId="34" xfId="0" applyFont="1" applyBorder="1" applyAlignment="1" applyProtection="1">
      <alignment horizontal="left" vertical="top" wrapText="1"/>
      <protection hidden="1"/>
    </xf>
    <xf numFmtId="0" fontId="25" fillId="0" borderId="5" xfId="0" applyFont="1" applyBorder="1" applyAlignment="1" applyProtection="1">
      <alignment horizontal="left" vertical="top"/>
      <protection hidden="1"/>
    </xf>
    <xf numFmtId="0" fontId="10" fillId="3" borderId="28" xfId="0" applyFont="1" applyFill="1" applyBorder="1" applyAlignment="1" applyProtection="1">
      <alignment vertical="center" wrapText="1"/>
      <protection hidden="1"/>
    </xf>
    <xf numFmtId="0" fontId="10" fillId="3" borderId="41" xfId="0" applyFont="1" applyFill="1" applyBorder="1" applyAlignment="1" applyProtection="1">
      <alignment vertical="center" wrapText="1"/>
      <protection hidden="1"/>
    </xf>
    <xf numFmtId="0" fontId="10" fillId="3" borderId="45" xfId="0" applyFont="1" applyFill="1" applyBorder="1" applyAlignment="1" applyProtection="1">
      <alignment vertical="center" wrapText="1"/>
      <protection hidden="1"/>
    </xf>
    <xf numFmtId="0" fontId="0" fillId="3" borderId="28" xfId="0" applyFill="1" applyBorder="1" applyAlignment="1" applyProtection="1">
      <alignment vertical="center" wrapText="1"/>
      <protection hidden="1"/>
    </xf>
    <xf numFmtId="0" fontId="0" fillId="3" borderId="41" xfId="0" applyFill="1" applyBorder="1" applyAlignment="1" applyProtection="1">
      <alignment vertical="center" wrapText="1"/>
      <protection hidden="1"/>
    </xf>
    <xf numFmtId="0" fontId="0" fillId="3" borderId="45" xfId="0" applyFill="1" applyBorder="1" applyAlignment="1" applyProtection="1">
      <alignment vertical="center" wrapText="1"/>
      <protection hidden="1"/>
    </xf>
    <xf numFmtId="0" fontId="12" fillId="8" borderId="64" xfId="0" applyFont="1" applyFill="1" applyBorder="1" applyAlignment="1">
      <alignment horizontal="center" vertical="center" textRotation="90" wrapText="1"/>
    </xf>
    <xf numFmtId="0" fontId="12" fillId="8" borderId="53" xfId="0" applyFont="1" applyFill="1" applyBorder="1" applyAlignment="1">
      <alignment horizontal="center" vertical="center" textRotation="90" wrapText="1"/>
    </xf>
    <xf numFmtId="0" fontId="12" fillId="8" borderId="17" xfId="0" applyFont="1" applyFill="1" applyBorder="1" applyAlignment="1">
      <alignment horizontal="center" vertical="center" textRotation="90" wrapText="1"/>
    </xf>
    <xf numFmtId="3" fontId="0" fillId="4" borderId="16" xfId="0" applyNumberFormat="1" applyFill="1" applyBorder="1" applyAlignment="1" applyProtection="1">
      <alignment horizontal="center" vertical="center" wrapText="1"/>
      <protection locked="0"/>
    </xf>
    <xf numFmtId="0" fontId="7" fillId="2" borderId="39" xfId="0" applyFont="1" applyFill="1" applyBorder="1" applyAlignment="1">
      <alignment horizontal="center" vertical="center" wrapText="1"/>
    </xf>
    <xf numFmtId="0" fontId="7" fillId="2" borderId="90" xfId="0" applyFont="1" applyFill="1" applyBorder="1" applyAlignment="1">
      <alignment horizontal="center" vertical="center" wrapText="1"/>
    </xf>
    <xf numFmtId="166" fontId="0" fillId="0" borderId="10" xfId="0" applyNumberFormat="1" applyBorder="1" applyAlignment="1" applyProtection="1">
      <alignment horizontal="center" vertical="center" wrapText="1"/>
      <protection locked="0"/>
    </xf>
    <xf numFmtId="3" fontId="10" fillId="4" borderId="16" xfId="0" applyNumberFormat="1" applyFont="1" applyFill="1" applyBorder="1" applyAlignment="1" applyProtection="1">
      <alignment horizontal="center" vertical="center" wrapText="1"/>
      <protection locked="0"/>
    </xf>
    <xf numFmtId="9" fontId="0" fillId="6" borderId="16" xfId="0" applyNumberFormat="1" applyFill="1" applyBorder="1" applyAlignment="1" applyProtection="1">
      <alignment horizontal="center" vertical="center" wrapText="1"/>
      <protection hidden="1"/>
    </xf>
    <xf numFmtId="0" fontId="0" fillId="3" borderId="40" xfId="0" applyFill="1" applyBorder="1" applyAlignment="1" applyProtection="1">
      <alignment vertical="center" wrapText="1"/>
      <protection hidden="1"/>
    </xf>
    <xf numFmtId="0" fontId="0" fillId="3" borderId="48" xfId="0" applyFill="1" applyBorder="1" applyAlignment="1" applyProtection="1">
      <alignment vertical="center" wrapText="1"/>
      <protection hidden="1"/>
    </xf>
    <xf numFmtId="0" fontId="41" fillId="12" borderId="6" xfId="0" applyFont="1" applyFill="1" applyBorder="1" applyAlignment="1">
      <alignment horizontal="center" vertical="center" textRotation="90" wrapText="1"/>
    </xf>
    <xf numFmtId="0" fontId="32" fillId="3" borderId="27" xfId="0" applyFont="1" applyFill="1" applyBorder="1" applyAlignment="1">
      <alignment vertical="center" wrapText="1"/>
    </xf>
    <xf numFmtId="0" fontId="25" fillId="0" borderId="88" xfId="0" applyFont="1" applyBorder="1" applyAlignment="1" applyProtection="1">
      <alignment horizontal="left" vertical="top" wrapText="1"/>
      <protection hidden="1"/>
    </xf>
    <xf numFmtId="0" fontId="25" fillId="0" borderId="5" xfId="0" applyFont="1" applyBorder="1" applyAlignment="1" applyProtection="1">
      <alignment horizontal="left" vertical="top" wrapText="1"/>
      <protection hidden="1"/>
    </xf>
    <xf numFmtId="0" fontId="12" fillId="8" borderId="8" xfId="0" applyFont="1" applyFill="1" applyBorder="1" applyAlignment="1">
      <alignment horizontal="center" vertical="center" textRotation="90" wrapText="1"/>
    </xf>
    <xf numFmtId="0" fontId="12" fillId="8" borderId="6" xfId="0" applyFont="1" applyFill="1" applyBorder="1" applyAlignment="1">
      <alignment horizontal="center" vertical="center" textRotation="90" wrapText="1"/>
    </xf>
    <xf numFmtId="0" fontId="12" fillId="8" borderId="7" xfId="0" applyFont="1" applyFill="1" applyBorder="1" applyAlignment="1">
      <alignment horizontal="center" vertical="center" textRotation="90" wrapText="1"/>
    </xf>
    <xf numFmtId="0" fontId="34" fillId="3" borderId="30" xfId="0" applyFont="1" applyFill="1" applyBorder="1" applyAlignment="1">
      <alignment vertical="center" wrapText="1"/>
    </xf>
    <xf numFmtId="0" fontId="10" fillId="3" borderId="30" xfId="0" applyFont="1" applyFill="1" applyBorder="1" applyAlignment="1">
      <alignment vertical="center" wrapText="1"/>
    </xf>
    <xf numFmtId="0" fontId="22" fillId="3" borderId="30" xfId="0" applyFont="1" applyFill="1" applyBorder="1" applyAlignment="1">
      <alignment vertical="center" wrapText="1"/>
    </xf>
    <xf numFmtId="0" fontId="0" fillId="0" borderId="36" xfId="0" applyBorder="1" applyAlignment="1">
      <alignment horizontal="center"/>
    </xf>
    <xf numFmtId="0" fontId="0" fillId="3" borderId="42" xfId="0" applyFill="1" applyBorder="1" applyAlignment="1" applyProtection="1">
      <alignment vertical="center" wrapText="1"/>
      <protection hidden="1"/>
    </xf>
    <xf numFmtId="0" fontId="0" fillId="3" borderId="72" xfId="0" applyFill="1" applyBorder="1" applyAlignment="1" applyProtection="1">
      <alignment vertical="center" wrapText="1"/>
      <protection hidden="1"/>
    </xf>
    <xf numFmtId="0" fontId="0" fillId="3" borderId="73" xfId="0" applyFill="1" applyBorder="1" applyAlignment="1" applyProtection="1">
      <alignment vertical="center" wrapText="1"/>
      <protection hidden="1"/>
    </xf>
    <xf numFmtId="0" fontId="32" fillId="3" borderId="28" xfId="0" quotePrefix="1" applyFont="1" applyFill="1" applyBorder="1" applyAlignment="1">
      <alignment vertical="center" wrapText="1"/>
    </xf>
    <xf numFmtId="0" fontId="32" fillId="3" borderId="41" xfId="0" quotePrefix="1" applyFont="1" applyFill="1" applyBorder="1" applyAlignment="1">
      <alignment vertical="center" wrapText="1"/>
    </xf>
    <xf numFmtId="0" fontId="32" fillId="3" borderId="45" xfId="0" quotePrefix="1" applyFont="1" applyFill="1" applyBorder="1" applyAlignment="1">
      <alignment vertical="center" wrapText="1"/>
    </xf>
    <xf numFmtId="0" fontId="41" fillId="13" borderId="80" xfId="0" applyFont="1" applyFill="1" applyBorder="1" applyAlignment="1">
      <alignment horizontal="center" vertical="center"/>
    </xf>
    <xf numFmtId="0" fontId="41" fillId="13" borderId="40" xfId="0" applyFont="1" applyFill="1" applyBorder="1" applyAlignment="1">
      <alignment horizontal="center" vertical="center"/>
    </xf>
    <xf numFmtId="0" fontId="41" fillId="13" borderId="74" xfId="0" applyFont="1" applyFill="1" applyBorder="1" applyAlignment="1">
      <alignment horizontal="center" vertical="center"/>
    </xf>
    <xf numFmtId="0" fontId="25" fillId="0" borderId="0" xfId="0" applyFont="1" applyAlignment="1">
      <alignment horizontal="left" vertical="top" wrapText="1"/>
    </xf>
    <xf numFmtId="0" fontId="0" fillId="3" borderId="28" xfId="0" applyFill="1" applyBorder="1" applyAlignment="1" applyProtection="1">
      <alignment horizontal="left" vertical="center" wrapText="1"/>
      <protection hidden="1"/>
    </xf>
    <xf numFmtId="0" fontId="0" fillId="3" borderId="41" xfId="0" applyFill="1" applyBorder="1" applyAlignment="1" applyProtection="1">
      <alignment horizontal="left" vertical="center" wrapText="1"/>
      <protection hidden="1"/>
    </xf>
    <xf numFmtId="0" fontId="0" fillId="3" borderId="45" xfId="0" applyFill="1" applyBorder="1" applyAlignment="1" applyProtection="1">
      <alignment horizontal="left" vertical="center" wrapText="1"/>
      <protection hidden="1"/>
    </xf>
    <xf numFmtId="0" fontId="41" fillId="10" borderId="78" xfId="0" applyFont="1" applyFill="1" applyBorder="1" applyAlignment="1">
      <alignment horizontal="center" vertical="center" textRotation="90" wrapText="1"/>
    </xf>
    <xf numFmtId="0" fontId="41" fillId="10" borderId="75" xfId="0" applyFont="1" applyFill="1" applyBorder="1" applyAlignment="1">
      <alignment horizontal="center" vertical="center" textRotation="90" wrapText="1"/>
    </xf>
    <xf numFmtId="0" fontId="41" fillId="13" borderId="86" xfId="0" applyFont="1" applyFill="1" applyBorder="1" applyAlignment="1">
      <alignment horizontal="center" vertical="center"/>
    </xf>
    <xf numFmtId="0" fontId="41" fillId="13" borderId="82" xfId="0" applyFont="1" applyFill="1" applyBorder="1" applyAlignment="1">
      <alignment horizontal="center" vertical="center"/>
    </xf>
    <xf numFmtId="0" fontId="41" fillId="13" borderId="85" xfId="0" applyFont="1" applyFill="1" applyBorder="1" applyAlignment="1">
      <alignment horizontal="center" vertical="center"/>
    </xf>
    <xf numFmtId="0" fontId="0" fillId="3" borderId="28" xfId="0" applyFill="1" applyBorder="1" applyAlignment="1" applyProtection="1">
      <alignment horizontal="center" vertical="center" wrapText="1"/>
      <protection hidden="1"/>
    </xf>
    <xf numFmtId="0" fontId="0" fillId="3" borderId="45" xfId="0" applyFill="1" applyBorder="1" applyAlignment="1" applyProtection="1">
      <alignment horizontal="center" vertical="center" wrapText="1"/>
      <protection hidden="1"/>
    </xf>
    <xf numFmtId="0" fontId="41" fillId="13" borderId="78" xfId="0" applyFont="1" applyFill="1" applyBorder="1" applyAlignment="1">
      <alignment horizontal="center" vertical="center" textRotation="90" wrapText="1"/>
    </xf>
    <xf numFmtId="0" fontId="41" fillId="13" borderId="75" xfId="0" applyFont="1" applyFill="1" applyBorder="1" applyAlignment="1">
      <alignment horizontal="center" vertical="center" textRotation="90" wrapText="1"/>
    </xf>
    <xf numFmtId="0" fontId="41" fillId="13" borderId="66" xfId="0" applyFont="1" applyFill="1" applyBorder="1" applyAlignment="1">
      <alignment horizontal="center" vertical="center" textRotation="90" wrapText="1"/>
    </xf>
    <xf numFmtId="0" fontId="12" fillId="8" borderId="78" xfId="0" applyFont="1" applyFill="1" applyBorder="1" applyAlignment="1">
      <alignment horizontal="center" vertical="center" textRotation="90" wrapText="1"/>
    </xf>
    <xf numFmtId="0" fontId="12" fillId="8" borderId="66" xfId="0" applyFont="1" applyFill="1" applyBorder="1" applyAlignment="1">
      <alignment horizontal="center" vertical="center" textRotation="90" wrapText="1"/>
    </xf>
    <xf numFmtId="0" fontId="4" fillId="0" borderId="0" xfId="0" applyFont="1" applyAlignment="1">
      <alignment horizontal="left" vertical="center" wrapText="1"/>
    </xf>
    <xf numFmtId="0" fontId="6" fillId="0" borderId="0" xfId="0" applyFont="1" applyAlignment="1">
      <alignment horizontal="left" vertical="center" wrapText="1"/>
    </xf>
    <xf numFmtId="0" fontId="7" fillId="2" borderId="64" xfId="0" applyFont="1" applyFill="1" applyBorder="1" applyAlignment="1">
      <alignment horizontal="center" vertical="center" wrapText="1"/>
    </xf>
    <xf numFmtId="0" fontId="0" fillId="0" borderId="63" xfId="0" applyBorder="1"/>
    <xf numFmtId="0" fontId="0" fillId="0" borderId="62" xfId="0" applyBorder="1"/>
    <xf numFmtId="0" fontId="10" fillId="3" borderId="10" xfId="0" applyFont="1" applyFill="1" applyBorder="1" applyAlignment="1">
      <alignment vertical="center" wrapText="1"/>
    </xf>
    <xf numFmtId="0" fontId="4" fillId="0" borderId="56" xfId="0" applyFont="1" applyBorder="1" applyAlignment="1">
      <alignment horizontal="left" vertical="center" wrapText="1"/>
    </xf>
    <xf numFmtId="0" fontId="41" fillId="11" borderId="59" xfId="0" applyFont="1" applyFill="1" applyBorder="1" applyAlignment="1">
      <alignment horizontal="center" vertical="center" textRotation="90" wrapText="1"/>
    </xf>
    <xf numFmtId="0" fontId="41" fillId="11" borderId="0" xfId="0" applyFont="1" applyFill="1" applyAlignment="1">
      <alignment horizontal="center" vertical="center" textRotation="90" wrapText="1"/>
    </xf>
    <xf numFmtId="0" fontId="41" fillId="11" borderId="61" xfId="0" applyFont="1" applyFill="1" applyBorder="1" applyAlignment="1">
      <alignment horizontal="center" vertical="center" textRotation="90" wrapText="1"/>
    </xf>
    <xf numFmtId="0" fontId="12" fillId="8" borderId="59" xfId="0" applyFont="1" applyFill="1" applyBorder="1" applyAlignment="1">
      <alignment horizontal="center" vertical="center" textRotation="90" wrapText="1"/>
    </xf>
    <xf numFmtId="0" fontId="12" fillId="8" borderId="61" xfId="0" applyFont="1" applyFill="1" applyBorder="1" applyAlignment="1">
      <alignment horizontal="center" vertical="center" textRotation="90" wrapText="1"/>
    </xf>
    <xf numFmtId="0" fontId="41" fillId="11" borderId="68" xfId="0" applyFont="1" applyFill="1" applyBorder="1" applyAlignment="1">
      <alignment horizontal="center" vertical="center" textRotation="90" wrapText="1"/>
    </xf>
    <xf numFmtId="0" fontId="12" fillId="8" borderId="75" xfId="0" applyFont="1" applyFill="1" applyBorder="1" applyAlignment="1">
      <alignment horizontal="center" vertical="center" textRotation="90" wrapText="1"/>
    </xf>
    <xf numFmtId="0" fontId="12" fillId="8" borderId="47" xfId="0" applyFont="1" applyFill="1" applyBorder="1" applyAlignment="1">
      <alignment horizontal="center" vertical="center" textRotation="90" wrapText="1"/>
    </xf>
    <xf numFmtId="0" fontId="6" fillId="0" borderId="5" xfId="0" applyFont="1" applyBorder="1" applyAlignment="1">
      <alignment vertical="center"/>
    </xf>
    <xf numFmtId="0" fontId="0" fillId="0" borderId="5" xfId="0" applyBorder="1"/>
    <xf numFmtId="0" fontId="13" fillId="0" borderId="80" xfId="0" applyFont="1" applyBorder="1" applyAlignment="1">
      <alignment horizontal="left" wrapText="1"/>
    </xf>
    <xf numFmtId="0" fontId="13" fillId="0" borderId="74" xfId="0" applyFont="1" applyBorder="1" applyAlignment="1">
      <alignment horizontal="left" wrapText="1"/>
    </xf>
    <xf numFmtId="0" fontId="12" fillId="3" borderId="12" xfId="0" applyFont="1" applyFill="1" applyBorder="1" applyAlignment="1">
      <alignment horizontal="left" vertical="center" wrapText="1"/>
    </xf>
    <xf numFmtId="0" fontId="12" fillId="3" borderId="13" xfId="0" applyFont="1" applyFill="1" applyBorder="1" applyAlignment="1">
      <alignment horizontal="left" vertical="center" wrapText="1"/>
    </xf>
    <xf numFmtId="0" fontId="13" fillId="0" borderId="12" xfId="0" applyFont="1" applyBorder="1" applyAlignment="1">
      <alignment horizontal="left"/>
    </xf>
    <xf numFmtId="0" fontId="13" fillId="0" borderId="13" xfId="0" applyFont="1" applyBorder="1" applyAlignment="1">
      <alignment horizontal="left"/>
    </xf>
    <xf numFmtId="0" fontId="13" fillId="0" borderId="9" xfId="0" applyFont="1" applyBorder="1" applyAlignment="1">
      <alignment horizontal="left"/>
    </xf>
    <xf numFmtId="0" fontId="13" fillId="0" borderId="11" xfId="0" applyFont="1" applyBorder="1" applyAlignment="1">
      <alignment horizontal="left"/>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3" borderId="26" xfId="0" applyFill="1" applyBorder="1" applyAlignment="1">
      <alignment horizontal="center" vertical="center"/>
    </xf>
    <xf numFmtId="0" fontId="0" fillId="3" borderId="17" xfId="0" applyFill="1" applyBorder="1" applyAlignment="1">
      <alignment horizontal="center" vertical="center"/>
    </xf>
    <xf numFmtId="0" fontId="0" fillId="3" borderId="28" xfId="0" applyFill="1" applyBorder="1" applyAlignment="1">
      <alignment horizontal="left" vertical="center" wrapText="1"/>
    </xf>
    <xf numFmtId="0" fontId="0" fillId="3" borderId="41" xfId="0" applyFill="1" applyBorder="1" applyAlignment="1">
      <alignment horizontal="left" vertical="center" wrapText="1"/>
    </xf>
    <xf numFmtId="0" fontId="0" fillId="3" borderId="45" xfId="0" applyFill="1" applyBorder="1" applyAlignment="1">
      <alignment horizontal="left" vertical="center" wrapText="1"/>
    </xf>
    <xf numFmtId="0" fontId="0" fillId="3" borderId="10" xfId="0" applyFill="1" applyBorder="1" applyAlignment="1">
      <alignment vertical="center" wrapText="1"/>
    </xf>
    <xf numFmtId="0" fontId="0" fillId="3" borderId="29" xfId="0" applyFill="1" applyBorder="1" applyAlignment="1">
      <alignment vertical="center" wrapText="1"/>
    </xf>
    <xf numFmtId="0" fontId="0" fillId="3" borderId="45" xfId="0" applyFill="1" applyBorder="1" applyAlignment="1">
      <alignment vertical="center" wrapText="1"/>
    </xf>
    <xf numFmtId="0" fontId="8" fillId="3" borderId="30" xfId="0" applyFont="1" applyFill="1" applyBorder="1" applyAlignment="1">
      <alignment vertical="center" wrapText="1"/>
    </xf>
    <xf numFmtId="0" fontId="4" fillId="0" borderId="50" xfId="0" applyFont="1" applyBorder="1" applyAlignment="1">
      <alignment vertical="center" wrapText="1"/>
    </xf>
    <xf numFmtId="0" fontId="0" fillId="2" borderId="36" xfId="0" applyFill="1" applyBorder="1" applyAlignment="1">
      <alignment horizontal="center"/>
    </xf>
    <xf numFmtId="0" fontId="32" fillId="6" borderId="16" xfId="0" applyFont="1" applyFill="1" applyBorder="1" applyAlignment="1">
      <alignment vertical="center" wrapText="1"/>
    </xf>
    <xf numFmtId="0" fontId="25" fillId="0" borderId="67" xfId="0" applyFont="1" applyBorder="1" applyAlignment="1">
      <alignment horizontal="center" vertical="center"/>
    </xf>
    <xf numFmtId="0" fontId="25" fillId="0" borderId="68" xfId="0" applyFont="1" applyBorder="1" applyAlignment="1">
      <alignment horizontal="center" vertical="center"/>
    </xf>
    <xf numFmtId="0" fontId="25" fillId="0" borderId="57" xfId="0" applyFont="1" applyBorder="1" applyAlignment="1">
      <alignment horizontal="center" vertical="center"/>
    </xf>
    <xf numFmtId="0" fontId="10" fillId="3" borderId="60" xfId="0" applyFont="1" applyFill="1" applyBorder="1" applyAlignment="1">
      <alignment vertical="center" wrapText="1"/>
    </xf>
    <xf numFmtId="0" fontId="35" fillId="3" borderId="27" xfId="0" applyFont="1" applyFill="1" applyBorder="1" applyAlignment="1">
      <alignment vertical="center" wrapText="1"/>
    </xf>
    <xf numFmtId="0" fontId="10" fillId="3" borderId="28" xfId="0" applyFont="1" applyFill="1" applyBorder="1" applyAlignment="1">
      <alignment vertical="center" wrapText="1"/>
    </xf>
    <xf numFmtId="0" fontId="10" fillId="3" borderId="41" xfId="0" applyFont="1" applyFill="1" applyBorder="1" applyAlignment="1">
      <alignment vertical="center" wrapText="1"/>
    </xf>
    <xf numFmtId="0" fontId="10" fillId="3" borderId="45" xfId="0" applyFont="1" applyFill="1" applyBorder="1" applyAlignment="1">
      <alignment vertical="center" wrapText="1"/>
    </xf>
    <xf numFmtId="0" fontId="35" fillId="3" borderId="16" xfId="0" applyFont="1" applyFill="1" applyBorder="1" applyAlignment="1">
      <alignment vertical="center" wrapText="1"/>
    </xf>
    <xf numFmtId="0" fontId="0" fillId="3" borderId="64" xfId="0" applyFill="1" applyBorder="1" applyAlignment="1">
      <alignment horizontal="center" vertical="center"/>
    </xf>
    <xf numFmtId="0" fontId="10" fillId="0" borderId="41" xfId="0" applyFont="1" applyBorder="1" applyAlignment="1">
      <alignment vertical="center" wrapText="1"/>
    </xf>
    <xf numFmtId="0" fontId="10" fillId="0" borderId="45" xfId="0" applyFont="1" applyBorder="1" applyAlignment="1">
      <alignment vertical="center" wrapText="1"/>
    </xf>
    <xf numFmtId="0" fontId="10" fillId="0" borderId="39" xfId="0" applyFont="1" applyBorder="1" applyAlignment="1">
      <alignment horizontal="left" vertical="top" wrapText="1"/>
    </xf>
    <xf numFmtId="0" fontId="10" fillId="0" borderId="0" xfId="0" applyFont="1" applyAlignment="1">
      <alignment horizontal="left" vertical="top" wrapText="1"/>
    </xf>
    <xf numFmtId="0" fontId="0" fillId="0" borderId="39" xfId="0" applyBorder="1" applyAlignment="1">
      <alignment horizontal="left" vertical="top" wrapText="1"/>
    </xf>
    <xf numFmtId="0" fontId="0" fillId="0" borderId="0" xfId="0" applyAlignment="1">
      <alignment horizontal="left" vertical="top" wrapText="1"/>
    </xf>
    <xf numFmtId="0" fontId="10" fillId="3" borderId="79" xfId="0" applyFont="1" applyFill="1" applyBorder="1" applyAlignment="1">
      <alignment horizontal="left" vertical="center" wrapText="1"/>
    </xf>
    <xf numFmtId="0" fontId="51" fillId="13" borderId="52" xfId="0" applyFont="1" applyFill="1" applyBorder="1" applyAlignment="1">
      <alignment horizontal="center" vertical="center" wrapText="1"/>
    </xf>
    <xf numFmtId="0" fontId="51" fillId="13" borderId="36" xfId="0" applyFont="1" applyFill="1" applyBorder="1" applyAlignment="1">
      <alignment horizontal="center" vertical="center" wrapText="1"/>
    </xf>
    <xf numFmtId="0" fontId="51" fillId="13" borderId="3" xfId="0" applyFont="1" applyFill="1" applyBorder="1" applyAlignment="1">
      <alignment horizontal="center" vertical="center" wrapText="1"/>
    </xf>
    <xf numFmtId="0" fontId="51" fillId="14" borderId="52" xfId="0" applyFont="1" applyFill="1" applyBorder="1" applyAlignment="1">
      <alignment horizontal="center" vertical="center" wrapText="1"/>
    </xf>
    <xf numFmtId="0" fontId="51" fillId="14" borderId="36" xfId="0" applyFont="1" applyFill="1" applyBorder="1" applyAlignment="1">
      <alignment horizontal="center" vertical="center" wrapText="1"/>
    </xf>
    <xf numFmtId="0" fontId="51" fillId="14" borderId="3" xfId="0" applyFont="1" applyFill="1" applyBorder="1" applyAlignment="1">
      <alignment horizontal="center" vertical="center" wrapText="1"/>
    </xf>
    <xf numFmtId="0" fontId="0" fillId="3" borderId="43" xfId="0" applyFill="1" applyBorder="1" applyAlignment="1">
      <alignment vertical="center" wrapText="1"/>
    </xf>
    <xf numFmtId="0" fontId="0" fillId="3" borderId="82" xfId="0" applyFill="1" applyBorder="1" applyAlignment="1">
      <alignment vertical="center" wrapText="1"/>
    </xf>
    <xf numFmtId="0" fontId="0" fillId="3" borderId="85" xfId="0" applyFill="1" applyBorder="1" applyAlignment="1">
      <alignment vertical="center" wrapText="1"/>
    </xf>
    <xf numFmtId="0" fontId="51" fillId="12" borderId="52" xfId="0" applyFont="1" applyFill="1" applyBorder="1" applyAlignment="1">
      <alignment horizontal="center" vertical="center" wrapText="1"/>
    </xf>
    <xf numFmtId="0" fontId="51" fillId="12" borderId="36" xfId="0" applyFont="1" applyFill="1" applyBorder="1" applyAlignment="1">
      <alignment horizontal="center" vertical="center" wrapText="1"/>
    </xf>
    <xf numFmtId="0" fontId="51" fillId="12" borderId="3" xfId="0" applyFont="1" applyFill="1" applyBorder="1" applyAlignment="1">
      <alignment horizontal="center" vertical="center" wrapText="1"/>
    </xf>
    <xf numFmtId="0" fontId="51" fillId="10" borderId="52" xfId="0" applyFont="1" applyFill="1" applyBorder="1" applyAlignment="1">
      <alignment horizontal="center" vertical="center" wrapText="1"/>
    </xf>
    <xf numFmtId="0" fontId="51" fillId="10" borderId="36" xfId="0" applyFont="1" applyFill="1" applyBorder="1" applyAlignment="1">
      <alignment horizontal="center" vertical="center" wrapText="1"/>
    </xf>
    <xf numFmtId="0" fontId="51" fillId="10" borderId="39" xfId="0" applyFont="1" applyFill="1" applyBorder="1" applyAlignment="1">
      <alignment horizontal="center" vertical="center" wrapText="1"/>
    </xf>
    <xf numFmtId="0" fontId="51" fillId="10" borderId="3" xfId="0" applyFont="1" applyFill="1" applyBorder="1" applyAlignment="1">
      <alignment horizontal="center" vertical="center" wrapText="1"/>
    </xf>
    <xf numFmtId="0" fontId="51" fillId="11" borderId="52" xfId="0" applyFont="1" applyFill="1" applyBorder="1" applyAlignment="1">
      <alignment horizontal="center" vertical="center" wrapText="1"/>
    </xf>
    <xf numFmtId="0" fontId="51" fillId="11" borderId="36" xfId="0" applyFont="1" applyFill="1" applyBorder="1" applyAlignment="1">
      <alignment horizontal="center" vertical="center" wrapText="1"/>
    </xf>
    <xf numFmtId="0" fontId="51" fillId="11" borderId="3" xfId="0" applyFont="1" applyFill="1" applyBorder="1" applyAlignment="1">
      <alignment horizontal="center" vertical="center" wrapText="1"/>
    </xf>
    <xf numFmtId="0" fontId="10" fillId="3" borderId="12" xfId="0" applyFont="1" applyFill="1" applyBorder="1" applyAlignment="1">
      <alignment vertical="center" wrapText="1"/>
    </xf>
    <xf numFmtId="0" fontId="10" fillId="3" borderId="91" xfId="0" applyFont="1" applyFill="1" applyBorder="1" applyAlignment="1">
      <alignment vertical="center" wrapText="1"/>
    </xf>
    <xf numFmtId="0" fontId="10" fillId="3" borderId="59" xfId="0" applyFont="1" applyFill="1" applyBorder="1" applyAlignment="1">
      <alignment vertical="center" wrapText="1"/>
    </xf>
    <xf numFmtId="0" fontId="50" fillId="8" borderId="52" xfId="0" applyFont="1" applyFill="1" applyBorder="1" applyAlignment="1">
      <alignment horizontal="center" vertical="center" wrapText="1"/>
    </xf>
    <xf numFmtId="0" fontId="50" fillId="8" borderId="36" xfId="0" applyFont="1" applyFill="1" applyBorder="1" applyAlignment="1">
      <alignment horizontal="center" vertical="center" wrapText="1"/>
    </xf>
    <xf numFmtId="0" fontId="50" fillId="8" borderId="3" xfId="0" applyFont="1" applyFill="1" applyBorder="1" applyAlignment="1">
      <alignment horizontal="center" vertical="center" wrapText="1"/>
    </xf>
    <xf numFmtId="0" fontId="50" fillId="7" borderId="52" xfId="0" applyFont="1" applyFill="1" applyBorder="1" applyAlignment="1">
      <alignment horizontal="center" vertical="center" wrapText="1"/>
    </xf>
    <xf numFmtId="0" fontId="50" fillId="7" borderId="36" xfId="0" applyFont="1" applyFill="1" applyBorder="1" applyAlignment="1">
      <alignment horizontal="center" vertical="center" wrapText="1"/>
    </xf>
    <xf numFmtId="0" fontId="50" fillId="7" borderId="39" xfId="0" applyFont="1" applyFill="1" applyBorder="1" applyAlignment="1">
      <alignment horizontal="center" vertical="center" wrapText="1"/>
    </xf>
    <xf numFmtId="0" fontId="50" fillId="7" borderId="3" xfId="0" applyFont="1" applyFill="1" applyBorder="1" applyAlignment="1">
      <alignment horizontal="center" vertical="center" wrapText="1"/>
    </xf>
    <xf numFmtId="0" fontId="0" fillId="8" borderId="8" xfId="0" applyFill="1" applyBorder="1" applyAlignment="1">
      <alignment horizontal="center" vertical="center" wrapText="1"/>
    </xf>
    <xf numFmtId="0" fontId="0" fillId="8" borderId="7" xfId="0" applyFill="1" applyBorder="1" applyAlignment="1">
      <alignment horizontal="center" vertical="center" wrapText="1"/>
    </xf>
    <xf numFmtId="0" fontId="50" fillId="9" borderId="52" xfId="0" applyFont="1" applyFill="1" applyBorder="1" applyAlignment="1">
      <alignment horizontal="center" vertical="center" wrapText="1"/>
    </xf>
    <xf numFmtId="0" fontId="50" fillId="9" borderId="36" xfId="0" applyFont="1" applyFill="1" applyBorder="1" applyAlignment="1">
      <alignment horizontal="center" vertical="center" wrapText="1"/>
    </xf>
    <xf numFmtId="0" fontId="50" fillId="9" borderId="3" xfId="0" applyFont="1" applyFill="1" applyBorder="1" applyAlignment="1">
      <alignment horizontal="center" vertical="center" wrapText="1"/>
    </xf>
    <xf numFmtId="0" fontId="10" fillId="3" borderId="82" xfId="0" applyFont="1" applyFill="1" applyBorder="1" applyAlignment="1">
      <alignment horizontal="left" vertical="center" wrapText="1"/>
    </xf>
    <xf numFmtId="0" fontId="10" fillId="3" borderId="85" xfId="0" applyFont="1" applyFill="1" applyBorder="1" applyAlignment="1">
      <alignment horizontal="left" vertical="center" wrapText="1"/>
    </xf>
    <xf numFmtId="0" fontId="0" fillId="8" borderId="6" xfId="0" applyFill="1" applyBorder="1" applyAlignment="1">
      <alignment horizontal="center" vertical="center" wrapText="1"/>
    </xf>
    <xf numFmtId="0" fontId="10" fillId="3" borderId="79" xfId="0" applyFont="1" applyFill="1" applyBorder="1" applyAlignment="1">
      <alignment vertical="center" wrapText="1"/>
    </xf>
    <xf numFmtId="0" fontId="0" fillId="3" borderId="79" xfId="0" applyFill="1" applyBorder="1" applyAlignment="1">
      <alignment vertical="center" wrapText="1"/>
    </xf>
    <xf numFmtId="0" fontId="0" fillId="3" borderId="41" xfId="0" applyFill="1" applyBorder="1" applyAlignment="1">
      <alignment vertical="center" wrapText="1"/>
    </xf>
    <xf numFmtId="0" fontId="10" fillId="3" borderId="59" xfId="0" applyFont="1" applyFill="1" applyBorder="1" applyAlignment="1">
      <alignment horizontal="left" vertical="center" wrapText="1"/>
    </xf>
    <xf numFmtId="0" fontId="10" fillId="3" borderId="60" xfId="0" applyFont="1" applyFill="1" applyBorder="1" applyAlignment="1">
      <alignment horizontal="left" vertical="center" wrapText="1"/>
    </xf>
    <xf numFmtId="0" fontId="4" fillId="0" borderId="49" xfId="0" applyFont="1" applyBorder="1" applyAlignment="1">
      <alignment vertical="center" wrapText="1"/>
    </xf>
    <xf numFmtId="0" fontId="0" fillId="0" borderId="50" xfId="0" applyBorder="1" applyAlignment="1">
      <alignment vertical="center" wrapText="1"/>
    </xf>
    <xf numFmtId="0" fontId="0" fillId="0" borderId="0" xfId="0" applyAlignment="1">
      <alignment horizontal="center"/>
    </xf>
    <xf numFmtId="0" fontId="0" fillId="0" borderId="35" xfId="0" applyBorder="1" applyAlignment="1">
      <alignment horizontal="left" vertical="top" wrapText="1"/>
    </xf>
    <xf numFmtId="0" fontId="0" fillId="0" borderId="47" xfId="0" applyBorder="1" applyAlignment="1">
      <alignment horizontal="left" vertical="top" wrapText="1"/>
    </xf>
  </cellXfs>
  <cellStyles count="5">
    <cellStyle name="Normal" xfId="0" builtinId="0"/>
    <cellStyle name="Normal 2" xfId="1" xr:uid="{00000000-0005-0000-0000-000001000000}"/>
    <cellStyle name="Normal 3" xfId="2" xr:uid="{00000000-0005-0000-0000-000002000000}"/>
    <cellStyle name="Percent" xfId="3" builtinId="5"/>
    <cellStyle name="Row Header" xfId="4" xr:uid="{00000000-0005-0000-0000-000004000000}"/>
  </cellStyles>
  <dxfs count="12">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
      <font>
        <b val="0"/>
        <i val="0"/>
        <strike val="0"/>
        <condense val="0"/>
        <extend val="0"/>
        <outline val="0"/>
        <shadow val="0"/>
        <u val="none"/>
        <vertAlign val="baseline"/>
        <sz val="11"/>
        <color auto="1"/>
        <name val="Calibri"/>
        <scheme val="none"/>
      </font>
      <fill>
        <patternFill patternType="solid">
          <fgColor indexed="64"/>
          <bgColor indexed="9"/>
        </patternFill>
      </fill>
      <protection locked="1" hidden="0"/>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5.wmf"/></Relationships>
</file>

<file path=xl/drawings/_rels/vmlDrawing1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25400</xdr:rowOff>
    </xdr:from>
    <xdr:to>
      <xdr:col>9</xdr:col>
      <xdr:colOff>173919</xdr:colOff>
      <xdr:row>42</xdr:row>
      <xdr:rowOff>18050</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2700" y="25400"/>
          <a:ext cx="5647619" cy="7993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10092243</xdr:colOff>
      <xdr:row>1</xdr:row>
      <xdr:rowOff>124883</xdr:rowOff>
    </xdr:from>
    <xdr:to>
      <xdr:col>1</xdr:col>
      <xdr:colOff>11159043</xdr:colOff>
      <xdr:row>1</xdr:row>
      <xdr:rowOff>1153583</xdr:rowOff>
    </xdr:to>
    <xdr:pic>
      <xdr:nvPicPr>
        <xdr:cNvPr id="3" name="Picture 4">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39893" y="324908"/>
          <a:ext cx="10668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11</xdr:col>
          <xdr:colOff>0</xdr:colOff>
          <xdr:row>2</xdr:row>
          <xdr:rowOff>0</xdr:rowOff>
        </xdr:from>
        <xdr:to>
          <xdr:col>12</xdr:col>
          <xdr:colOff>304800</xdr:colOff>
          <xdr:row>3</xdr:row>
          <xdr:rowOff>533400</xdr:rowOff>
        </xdr:to>
        <xdr:sp macro="" textlink="">
          <xdr:nvSpPr>
            <xdr:cNvPr id="28675" name="Object 3" hidden="1">
              <a:extLst>
                <a:ext uri="{63B3BB69-23CF-44E3-9099-C40C66FF867C}">
                  <a14:compatExt spid="_x0000_s28675"/>
                </a:ext>
                <a:ext uri="{FF2B5EF4-FFF2-40B4-BE49-F238E27FC236}">
                  <a16:creationId xmlns:a16="http://schemas.microsoft.com/office/drawing/2014/main" id="{00000000-0008-0000-0900-0000037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2</xdr:col>
      <xdr:colOff>1333500</xdr:colOff>
      <xdr:row>1</xdr:row>
      <xdr:rowOff>76200</xdr:rowOff>
    </xdr:from>
    <xdr:to>
      <xdr:col>2</xdr:col>
      <xdr:colOff>2409825</xdr:colOff>
      <xdr:row>1</xdr:row>
      <xdr:rowOff>1104900</xdr:rowOff>
    </xdr:to>
    <xdr:pic>
      <xdr:nvPicPr>
        <xdr:cNvPr id="2049" name="Picture 1" descr="Wales Logo.jpg">
          <a:extLst>
            <a:ext uri="{FF2B5EF4-FFF2-40B4-BE49-F238E27FC236}">
              <a16:creationId xmlns:a16="http://schemas.microsoft.com/office/drawing/2014/main" id="{00000000-0008-0000-0B00-000001080000}"/>
            </a:ext>
          </a:extLst>
        </xdr:cNvPr>
        <xdr:cNvPicPr>
          <a:picLocks noChangeAspect="1"/>
        </xdr:cNvPicPr>
      </xdr:nvPicPr>
      <xdr:blipFill>
        <a:blip xmlns:r="http://schemas.openxmlformats.org/officeDocument/2006/relationships" r:embed="rId1"/>
        <a:srcRect/>
        <a:stretch>
          <a:fillRect/>
        </a:stretch>
      </xdr:blipFill>
      <xdr:spPr bwMode="auto">
        <a:xfrm>
          <a:off x="4038600" y="276225"/>
          <a:ext cx="1076325" cy="1028700"/>
        </a:xfrm>
        <a:prstGeom prst="rect">
          <a:avLst/>
        </a:prstGeom>
        <a:noFill/>
        <a:ln w="9525">
          <a:noFill/>
          <a:miter lim="800000"/>
          <a:headEnd/>
          <a:tailEnd/>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List1" displayName="List1" ref="F21:O22" insertRow="1" insertRowShift="1" totalsRowShown="0" headerRowDxfId="11" dataDxfId="10">
  <autoFilter ref="F21:O22" xr:uid="{00000000-0009-0000-0100-000002000000}"/>
  <tableColumns count="10">
    <tableColumn id="1" xr3:uid="{00000000-0010-0000-0000-000001000000}" name="Year 1 of a 1 year contract / framework" dataDxfId="9"/>
    <tableColumn id="2" xr3:uid="{00000000-0010-0000-0000-000002000000}" name="Year 1 of a 2 year contract / framework" dataDxfId="8"/>
    <tableColumn id="3" xr3:uid="{00000000-0010-0000-0000-000003000000}" name="Year 2 of a 2 year contract / framework" dataDxfId="7"/>
    <tableColumn id="4" xr3:uid="{00000000-0010-0000-0000-000004000000}" name="Year 1 of a 3 year contract / framework" dataDxfId="6"/>
    <tableColumn id="5" xr3:uid="{00000000-0010-0000-0000-000005000000}" name="Year 2 of a 3 year contract / framework" dataDxfId="5"/>
    <tableColumn id="6" xr3:uid="{00000000-0010-0000-0000-000006000000}" name="Year 3 of a 3 year contract / framework" dataDxfId="4"/>
    <tableColumn id="7" xr3:uid="{00000000-0010-0000-0000-000007000000}" name="Year 1 of a 4 year contract / framework" dataDxfId="3"/>
    <tableColumn id="8" xr3:uid="{00000000-0010-0000-0000-000008000000}" name="Year 2 of a 4 year contract / framework" dataDxfId="2"/>
    <tableColumn id="9" xr3:uid="{00000000-0010-0000-0000-000009000000}" name="Year 3 of a 4 year contract / framework" dataDxfId="1"/>
    <tableColumn id="10" xr3:uid="{00000000-0010-0000-0000-00000A000000}" name="Year 4 of a 4 year contract / framework"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vmlDrawing" Target="../drawings/vmlDrawing5.v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vmlDrawing" Target="../drawings/vmlDrawing7.v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3.xml"/><Relationship Id="rId1" Type="http://schemas.openxmlformats.org/officeDocument/2006/relationships/printerSettings" Target="../printerSettings/printerSettings10.bin"/><Relationship Id="rId6" Type="http://schemas.openxmlformats.org/officeDocument/2006/relationships/comments" Target="../comments4.xml"/><Relationship Id="rId5" Type="http://schemas.openxmlformats.org/officeDocument/2006/relationships/image" Target="../media/image5.wmf"/><Relationship Id="rId4" Type="http://schemas.openxmlformats.org/officeDocument/2006/relationships/oleObject" Target="../embeddings/oleObject1.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ublished="0"/>
  <dimension ref="M35"/>
  <sheetViews>
    <sheetView showGridLines="0" showRowColHeaders="0" tabSelected="1" zoomScale="60" zoomScaleNormal="60" workbookViewId="0">
      <selection activeCell="J1" sqref="J1"/>
    </sheetView>
  </sheetViews>
  <sheetFormatPr defaultRowHeight="14.5" x14ac:dyDescent="0.35"/>
  <sheetData>
    <row r="35" spans="13:13" x14ac:dyDescent="0.35">
      <c r="M35" s="110"/>
    </row>
  </sheetData>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dimension ref="B1:D18"/>
  <sheetViews>
    <sheetView showGridLines="0" topLeftCell="B1" zoomScale="80" zoomScaleNormal="80" workbookViewId="0">
      <selection activeCell="B1" sqref="A1:XFD1"/>
    </sheetView>
  </sheetViews>
  <sheetFormatPr defaultRowHeight="14.5" x14ac:dyDescent="0.35"/>
  <cols>
    <col min="1" max="1" width="1.7265625" customWidth="1"/>
    <col min="2" max="2" width="222.453125" customWidth="1"/>
  </cols>
  <sheetData>
    <row r="1" spans="2:2" ht="7.5" customHeight="1" thickBot="1" x14ac:dyDescent="0.4"/>
    <row r="2" spans="2:2" ht="23.5" x14ac:dyDescent="0.55000000000000004">
      <c r="B2" s="202" t="s">
        <v>118</v>
      </c>
    </row>
    <row r="3" spans="2:2" ht="94.5" customHeight="1" x14ac:dyDescent="0.35">
      <c r="B3" s="264" t="s">
        <v>469</v>
      </c>
    </row>
    <row r="4" spans="2:2" ht="214.5" customHeight="1" thickBot="1" x14ac:dyDescent="0.4">
      <c r="B4" s="203" t="s">
        <v>470</v>
      </c>
    </row>
    <row r="5" spans="2:2" ht="18" customHeight="1" x14ac:dyDescent="0.35">
      <c r="B5" s="183" t="s">
        <v>121</v>
      </c>
    </row>
    <row r="6" spans="2:2" ht="35.25" customHeight="1" thickBot="1" x14ac:dyDescent="0.4">
      <c r="B6" s="176" t="s">
        <v>119</v>
      </c>
    </row>
    <row r="7" spans="2:2" ht="18" customHeight="1" x14ac:dyDescent="0.35">
      <c r="B7" s="184" t="s">
        <v>120</v>
      </c>
    </row>
    <row r="8" spans="2:2" ht="35.25" customHeight="1" thickBot="1" x14ac:dyDescent="0.4">
      <c r="B8" s="177" t="s">
        <v>471</v>
      </c>
    </row>
    <row r="9" spans="2:2" ht="18.5" x14ac:dyDescent="0.35">
      <c r="B9" s="185" t="s">
        <v>122</v>
      </c>
    </row>
    <row r="10" spans="2:2" ht="35.25" customHeight="1" thickBot="1" x14ac:dyDescent="0.4">
      <c r="B10" s="178" t="s">
        <v>123</v>
      </c>
    </row>
    <row r="11" spans="2:2" ht="18.5" x14ac:dyDescent="0.35">
      <c r="B11" s="186" t="s">
        <v>124</v>
      </c>
    </row>
    <row r="12" spans="2:2" ht="35.25" customHeight="1" thickBot="1" x14ac:dyDescent="0.4">
      <c r="B12" s="179" t="s">
        <v>125</v>
      </c>
    </row>
    <row r="13" spans="2:2" ht="18.5" x14ac:dyDescent="0.35">
      <c r="B13" s="187" t="s">
        <v>126</v>
      </c>
    </row>
    <row r="14" spans="2:2" ht="35.25" customHeight="1" thickBot="1" x14ac:dyDescent="0.4">
      <c r="B14" s="180" t="s">
        <v>127</v>
      </c>
    </row>
    <row r="15" spans="2:2" ht="18.5" x14ac:dyDescent="0.35">
      <c r="B15" s="188" t="s">
        <v>128</v>
      </c>
    </row>
    <row r="16" spans="2:2" ht="35.25" customHeight="1" thickBot="1" x14ac:dyDescent="0.4">
      <c r="B16" s="181" t="s">
        <v>129</v>
      </c>
    </row>
    <row r="17" spans="2:4" ht="18.5" x14ac:dyDescent="0.35">
      <c r="B17" s="189" t="s">
        <v>130</v>
      </c>
    </row>
    <row r="18" spans="2:4" ht="35.25" customHeight="1" thickBot="1" x14ac:dyDescent="0.4">
      <c r="B18" s="182" t="s">
        <v>131</v>
      </c>
      <c r="D18" s="126"/>
    </row>
  </sheetData>
  <sheetProtection sheet="1" objects="1" scenarios="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pageSetUpPr fitToPage="1"/>
  </sheetPr>
  <dimension ref="B1:E24"/>
  <sheetViews>
    <sheetView showGridLines="0" topLeftCell="A2" zoomScale="90" zoomScaleNormal="90" workbookViewId="0">
      <selection sqref="A1:XFD1"/>
    </sheetView>
  </sheetViews>
  <sheetFormatPr defaultColWidth="9.26953125" defaultRowHeight="14.5" x14ac:dyDescent="0.35"/>
  <cols>
    <col min="1" max="1" width="1.7265625" style="14" customWidth="1"/>
    <col min="2" max="2" width="174.26953125" style="13" customWidth="1"/>
    <col min="3" max="16384" width="9.26953125" style="14"/>
  </cols>
  <sheetData>
    <row r="1" spans="2:5" ht="7" customHeight="1" thickBot="1" x14ac:dyDescent="0.4"/>
    <row r="2" spans="2:5" ht="129.75" customHeight="1" thickBot="1" x14ac:dyDescent="0.4">
      <c r="B2" s="121" t="s">
        <v>132</v>
      </c>
    </row>
    <row r="3" spans="2:5" ht="40.15" customHeight="1" thickBot="1" x14ac:dyDescent="0.4">
      <c r="B3" s="72" t="s">
        <v>133</v>
      </c>
    </row>
    <row r="4" spans="2:5" ht="114" customHeight="1" thickBot="1" x14ac:dyDescent="0.4">
      <c r="B4" s="292" t="s">
        <v>597</v>
      </c>
      <c r="E4" s="122"/>
    </row>
    <row r="5" spans="2:5" ht="15.5" x14ac:dyDescent="0.35">
      <c r="B5" s="86" t="s">
        <v>168</v>
      </c>
      <c r="C5" s="97"/>
    </row>
    <row r="6" spans="2:5" ht="295" thickBot="1" x14ac:dyDescent="0.4">
      <c r="B6" s="174" t="s">
        <v>472</v>
      </c>
      <c r="C6" s="97"/>
    </row>
    <row r="7" spans="2:5" ht="19.149999999999999" customHeight="1" x14ac:dyDescent="0.35">
      <c r="B7" s="86" t="s">
        <v>169</v>
      </c>
      <c r="C7" s="97"/>
    </row>
    <row r="8" spans="2:5" ht="112.5" customHeight="1" x14ac:dyDescent="0.35">
      <c r="B8" s="174" t="s">
        <v>598</v>
      </c>
      <c r="C8" s="97"/>
    </row>
    <row r="9" spans="2:5" ht="387.5" x14ac:dyDescent="0.35">
      <c r="B9" s="291" t="s">
        <v>599</v>
      </c>
      <c r="C9" s="97"/>
    </row>
    <row r="10" spans="2:5" s="71" customFormat="1" ht="19.5" customHeight="1" x14ac:dyDescent="0.35">
      <c r="B10" s="290" t="s">
        <v>179</v>
      </c>
    </row>
    <row r="11" spans="2:5" ht="60" customHeight="1" thickBot="1" x14ac:dyDescent="0.4">
      <c r="B11" s="123" t="s">
        <v>473</v>
      </c>
      <c r="D11" s="85"/>
    </row>
    <row r="12" spans="2:5" ht="20.25" customHeight="1" x14ac:dyDescent="0.35">
      <c r="B12" s="86" t="s">
        <v>170</v>
      </c>
      <c r="D12" s="85"/>
    </row>
    <row r="13" spans="2:5" ht="186.75" customHeight="1" thickBot="1" x14ac:dyDescent="0.4">
      <c r="B13" s="125" t="s">
        <v>600</v>
      </c>
      <c r="C13" s="124"/>
      <c r="D13" s="85"/>
    </row>
    <row r="14" spans="2:5" s="71" customFormat="1" ht="20.149999999999999" customHeight="1" x14ac:dyDescent="0.35">
      <c r="B14" s="86" t="s">
        <v>180</v>
      </c>
    </row>
    <row r="15" spans="2:5" ht="30" customHeight="1" thickBot="1" x14ac:dyDescent="0.4">
      <c r="B15" s="175" t="s">
        <v>601</v>
      </c>
    </row>
    <row r="16" spans="2:5" ht="15.5" x14ac:dyDescent="0.35">
      <c r="B16" s="86" t="s">
        <v>181</v>
      </c>
    </row>
    <row r="17" spans="2:2" ht="31.5" thickBot="1" x14ac:dyDescent="0.4">
      <c r="B17" s="171" t="s">
        <v>602</v>
      </c>
    </row>
    <row r="18" spans="2:2" s="71" customFormat="1" ht="20.149999999999999" customHeight="1" x14ac:dyDescent="0.35">
      <c r="B18" s="86" t="s">
        <v>182</v>
      </c>
    </row>
    <row r="19" spans="2:2" ht="30" customHeight="1" thickBot="1" x14ac:dyDescent="0.4">
      <c r="B19" s="98" t="s">
        <v>603</v>
      </c>
    </row>
    <row r="20" spans="2:2" ht="15" thickBot="1" x14ac:dyDescent="0.4">
      <c r="B20" s="14"/>
    </row>
    <row r="21" spans="2:2" ht="16" thickBot="1" x14ac:dyDescent="0.4">
      <c r="B21" s="266" t="s">
        <v>183</v>
      </c>
    </row>
    <row r="22" spans="2:2" ht="167.5" customHeight="1" thickBot="1" x14ac:dyDescent="0.4">
      <c r="B22" s="267" t="s">
        <v>474</v>
      </c>
    </row>
    <row r="24" spans="2:2" ht="48.75" customHeight="1" x14ac:dyDescent="0.35">
      <c r="B24" s="265"/>
    </row>
  </sheetData>
  <sheetProtection sheet="1" objects="1" scenarios="1"/>
  <phoneticPr fontId="15" type="noConversion"/>
  <pageMargins left="0.70866141732283472" right="0.70866141732283472" top="0.94488188976377963" bottom="0.74803149606299213" header="0.31496062992125984" footer="0.31496062992125984"/>
  <pageSetup paperSize="9" scale="42" orientation="portrait" horizontalDpi="300" verticalDpi="300" r:id="rId1"/>
  <headerFooter scaleWithDoc="0">
    <oddHeader>&amp;CTHE WELSH COMMUNITY BENEFITS MEASUREMENT TOOL&amp;R&amp;G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ublished="0">
    <pageSetUpPr fitToPage="1"/>
  </sheetPr>
  <dimension ref="B1:AF31"/>
  <sheetViews>
    <sheetView showGridLines="0" topLeftCell="A24" zoomScale="90" zoomScaleNormal="90" workbookViewId="0">
      <selection activeCell="C28" sqref="C28:D29"/>
    </sheetView>
  </sheetViews>
  <sheetFormatPr defaultColWidth="9.26953125" defaultRowHeight="14.5" x14ac:dyDescent="0.35"/>
  <cols>
    <col min="1" max="1" width="3.7265625" style="14" customWidth="1"/>
    <col min="2" max="2" width="49.26953125" style="13" customWidth="1"/>
    <col min="3" max="3" width="46.453125" style="14" customWidth="1"/>
    <col min="4" max="4" width="77.26953125" style="14" customWidth="1"/>
    <col min="5" max="16" width="9.26953125" style="14" hidden="1" customWidth="1"/>
    <col min="17" max="32" width="0" style="14" hidden="1" customWidth="1"/>
    <col min="33" max="16384" width="9.26953125" style="14"/>
  </cols>
  <sheetData>
    <row r="1" spans="2:31" s="62" customFormat="1" ht="30" customHeight="1" thickBot="1" x14ac:dyDescent="0.4">
      <c r="B1" s="312" t="s">
        <v>475</v>
      </c>
      <c r="C1" s="312"/>
      <c r="D1" s="312"/>
    </row>
    <row r="2" spans="2:31" s="62" customFormat="1" ht="24.75" customHeight="1" thickBot="1" x14ac:dyDescent="0.4">
      <c r="B2" s="322" t="s">
        <v>134</v>
      </c>
      <c r="C2" s="323"/>
      <c r="D2" s="169" t="s">
        <v>135</v>
      </c>
      <c r="E2" s="63"/>
    </row>
    <row r="3" spans="2:31" s="62" customFormat="1" ht="42.75" customHeight="1" x14ac:dyDescent="0.35">
      <c r="B3" s="64" t="s">
        <v>136</v>
      </c>
      <c r="C3" s="112"/>
      <c r="D3" s="65"/>
      <c r="E3" s="192"/>
    </row>
    <row r="4" spans="2:31" s="62" customFormat="1" ht="42.75" customHeight="1" x14ac:dyDescent="0.35">
      <c r="B4" s="103" t="s">
        <v>137</v>
      </c>
      <c r="C4" s="104"/>
      <c r="D4" s="105"/>
      <c r="E4" s="193" t="s">
        <v>14</v>
      </c>
      <c r="F4" s="62" t="s">
        <v>15</v>
      </c>
      <c r="G4" s="62" t="s">
        <v>16</v>
      </c>
      <c r="H4" s="62" t="s">
        <v>17</v>
      </c>
      <c r="I4" s="62" t="s">
        <v>18</v>
      </c>
      <c r="J4" s="62" t="s">
        <v>19</v>
      </c>
      <c r="K4" s="62" t="s">
        <v>20</v>
      </c>
      <c r="L4" s="62" t="s">
        <v>21</v>
      </c>
    </row>
    <row r="5" spans="2:31" s="62" customFormat="1" ht="54.75" customHeight="1" x14ac:dyDescent="0.35">
      <c r="B5" s="44" t="s">
        <v>176</v>
      </c>
      <c r="C5" s="59"/>
      <c r="D5" s="272" t="s">
        <v>153</v>
      </c>
      <c r="E5" s="193"/>
    </row>
    <row r="6" spans="2:31" s="62" customFormat="1" ht="54.75" customHeight="1" x14ac:dyDescent="0.35">
      <c r="B6" s="44" t="s">
        <v>138</v>
      </c>
      <c r="C6" s="59"/>
      <c r="D6" s="61"/>
      <c r="E6" s="193"/>
    </row>
    <row r="7" spans="2:31" s="62" customFormat="1" ht="54.75" customHeight="1" thickBot="1" x14ac:dyDescent="0.4">
      <c r="B7" s="67" t="s">
        <v>139</v>
      </c>
      <c r="C7" s="60"/>
      <c r="D7" s="191"/>
      <c r="E7" s="193"/>
    </row>
    <row r="8" spans="2:31" s="62" customFormat="1" ht="21" customHeight="1" thickBot="1" x14ac:dyDescent="0.4">
      <c r="B8" s="263"/>
      <c r="C8" s="170" t="s">
        <v>140</v>
      </c>
      <c r="D8" s="198"/>
      <c r="E8" s="198"/>
    </row>
    <row r="9" spans="2:31" s="62" customFormat="1" ht="25.15" customHeight="1" x14ac:dyDescent="0.35">
      <c r="B9" s="103" t="s">
        <v>141</v>
      </c>
      <c r="C9" s="190"/>
      <c r="D9" s="271" t="s">
        <v>154</v>
      </c>
    </row>
    <row r="10" spans="2:31" s="62" customFormat="1" ht="124.5" customHeight="1" x14ac:dyDescent="0.35">
      <c r="B10" s="44" t="s">
        <v>142</v>
      </c>
      <c r="C10" s="59"/>
      <c r="D10" s="270" t="s">
        <v>155</v>
      </c>
    </row>
    <row r="11" spans="2:31" s="62" customFormat="1" ht="87.75" customHeight="1" x14ac:dyDescent="0.35">
      <c r="B11" s="44" t="s">
        <v>143</v>
      </c>
      <c r="C11" s="269"/>
      <c r="D11" s="268" t="s">
        <v>476</v>
      </c>
      <c r="F11" s="62" t="s">
        <v>116</v>
      </c>
      <c r="G11" s="62" t="s">
        <v>74</v>
      </c>
      <c r="H11" s="254" t="s">
        <v>105</v>
      </c>
      <c r="I11" s="62" t="s">
        <v>104</v>
      </c>
    </row>
    <row r="12" spans="2:31" s="62" customFormat="1" ht="123" customHeight="1" x14ac:dyDescent="0.35">
      <c r="B12" s="44" t="s">
        <v>144</v>
      </c>
      <c r="C12" s="59"/>
      <c r="D12" s="101" t="s">
        <v>156</v>
      </c>
      <c r="E12" s="62" t="s">
        <v>75</v>
      </c>
      <c r="F12" s="62" t="s">
        <v>117</v>
      </c>
      <c r="G12" s="62" t="s">
        <v>76</v>
      </c>
      <c r="H12" s="62" t="s">
        <v>77</v>
      </c>
      <c r="I12" s="62" t="s">
        <v>78</v>
      </c>
      <c r="J12" s="62" t="s">
        <v>79</v>
      </c>
      <c r="K12" s="62" t="s">
        <v>80</v>
      </c>
      <c r="L12" s="62" t="s">
        <v>81</v>
      </c>
      <c r="M12" s="62" t="s">
        <v>82</v>
      </c>
      <c r="N12" s="62" t="s">
        <v>83</v>
      </c>
      <c r="O12" s="62" t="s">
        <v>84</v>
      </c>
      <c r="P12" s="62" t="s">
        <v>85</v>
      </c>
      <c r="Q12" s="62" t="s">
        <v>86</v>
      </c>
      <c r="R12" s="62" t="s">
        <v>87</v>
      </c>
      <c r="S12" s="62" t="s">
        <v>88</v>
      </c>
      <c r="T12" s="62" t="s">
        <v>89</v>
      </c>
      <c r="U12" s="62" t="s">
        <v>91</v>
      </c>
      <c r="V12" s="62" t="s">
        <v>90</v>
      </c>
      <c r="W12" s="62" t="s">
        <v>92</v>
      </c>
      <c r="X12" s="62" t="s">
        <v>93</v>
      </c>
      <c r="Y12" s="62" t="s">
        <v>94</v>
      </c>
      <c r="Z12" s="62" t="s">
        <v>95</v>
      </c>
      <c r="AA12" s="62" t="s">
        <v>96</v>
      </c>
      <c r="AB12" s="62" t="s">
        <v>97</v>
      </c>
      <c r="AC12" s="62" t="s">
        <v>98</v>
      </c>
      <c r="AD12" s="62" t="s">
        <v>99</v>
      </c>
      <c r="AE12" s="62" t="s">
        <v>100</v>
      </c>
    </row>
    <row r="13" spans="2:31" s="62" customFormat="1" ht="81" customHeight="1" x14ac:dyDescent="0.35">
      <c r="B13" s="44" t="s">
        <v>145</v>
      </c>
      <c r="C13" s="294"/>
      <c r="D13" s="101" t="s">
        <v>159</v>
      </c>
    </row>
    <row r="14" spans="2:31" s="62" customFormat="1" ht="25.15" customHeight="1" x14ac:dyDescent="0.35">
      <c r="B14" s="44" t="s">
        <v>146</v>
      </c>
      <c r="C14" s="113"/>
      <c r="D14" s="66"/>
      <c r="F14" s="62" t="s">
        <v>106</v>
      </c>
      <c r="G14" s="62" t="s">
        <v>107</v>
      </c>
      <c r="H14" s="62" t="s">
        <v>108</v>
      </c>
    </row>
    <row r="15" spans="2:31" s="62" customFormat="1" ht="32.25" customHeight="1" x14ac:dyDescent="0.35">
      <c r="B15" s="44" t="s">
        <v>147</v>
      </c>
      <c r="C15" s="293"/>
      <c r="D15" s="66"/>
    </row>
    <row r="16" spans="2:31" s="62" customFormat="1" ht="32.25" customHeight="1" x14ac:dyDescent="0.35">
      <c r="B16" s="44" t="s">
        <v>148</v>
      </c>
      <c r="C16" s="293"/>
      <c r="D16" s="66"/>
    </row>
    <row r="17" spans="2:32" s="62" customFormat="1" ht="64.5" customHeight="1" x14ac:dyDescent="0.35">
      <c r="B17" s="44" t="s">
        <v>149</v>
      </c>
      <c r="C17" s="58"/>
      <c r="D17" s="66"/>
      <c r="F17" s="62" t="s">
        <v>608</v>
      </c>
      <c r="G17" s="62" t="s">
        <v>609</v>
      </c>
    </row>
    <row r="18" spans="2:32" s="62" customFormat="1" ht="66.75" customHeight="1" thickBot="1" x14ac:dyDescent="0.4">
      <c r="B18" s="44" t="s">
        <v>150</v>
      </c>
      <c r="C18" s="58"/>
      <c r="D18" s="272" t="s">
        <v>477</v>
      </c>
      <c r="G18" s="62" t="s">
        <v>11</v>
      </c>
    </row>
    <row r="19" spans="2:32" s="62" customFormat="1" ht="21" customHeight="1" thickBot="1" x14ac:dyDescent="0.4">
      <c r="B19" s="196"/>
      <c r="C19" s="170" t="s">
        <v>157</v>
      </c>
      <c r="D19" s="197"/>
    </row>
    <row r="20" spans="2:32" s="62" customFormat="1" ht="98.25" customHeight="1" x14ac:dyDescent="0.35">
      <c r="B20" s="67" t="s">
        <v>151</v>
      </c>
      <c r="C20" s="60"/>
      <c r="D20" s="273" t="s">
        <v>478</v>
      </c>
      <c r="S20" s="75"/>
    </row>
    <row r="21" spans="2:32" ht="129" customHeight="1" thickBot="1" x14ac:dyDescent="0.4">
      <c r="B21" s="67" t="s">
        <v>177</v>
      </c>
      <c r="C21" s="60"/>
      <c r="D21" s="274" t="s">
        <v>178</v>
      </c>
      <c r="F21" s="14" t="s">
        <v>8</v>
      </c>
      <c r="G21" s="14" t="s">
        <v>0</v>
      </c>
      <c r="H21" s="14" t="s">
        <v>1</v>
      </c>
      <c r="I21" s="14" t="s">
        <v>2</v>
      </c>
      <c r="J21" s="14" t="s">
        <v>3</v>
      </c>
      <c r="K21" s="14" t="s">
        <v>4</v>
      </c>
      <c r="L21" s="14" t="s">
        <v>9</v>
      </c>
      <c r="M21" s="14" t="s">
        <v>5</v>
      </c>
      <c r="N21" s="14" t="s">
        <v>6</v>
      </c>
      <c r="O21" s="14" t="s">
        <v>7</v>
      </c>
      <c r="S21" s="75"/>
    </row>
    <row r="22" spans="2:32" ht="18.75" customHeight="1" thickBot="1" x14ac:dyDescent="0.4">
      <c r="B22" s="194"/>
      <c r="C22" s="168" t="s">
        <v>158</v>
      </c>
      <c r="D22" s="195"/>
      <c r="S22" s="75"/>
    </row>
    <row r="23" spans="2:32" s="69" customFormat="1" ht="24.75" customHeight="1" thickBot="1" x14ac:dyDescent="0.4">
      <c r="B23" s="64" t="s">
        <v>152</v>
      </c>
      <c r="C23" s="114"/>
      <c r="D23" s="77"/>
      <c r="E23"/>
      <c r="F23"/>
      <c r="G23"/>
      <c r="H23"/>
      <c r="I23"/>
      <c r="J23"/>
      <c r="K23"/>
      <c r="L23"/>
      <c r="M23"/>
      <c r="N23"/>
      <c r="O23"/>
      <c r="P23"/>
      <c r="Q23"/>
      <c r="R23"/>
      <c r="S23"/>
      <c r="T23"/>
      <c r="U23"/>
      <c r="V23"/>
      <c r="W23"/>
      <c r="X23"/>
      <c r="Y23"/>
      <c r="Z23"/>
      <c r="AA23"/>
      <c r="AB23"/>
      <c r="AC23"/>
      <c r="AD23"/>
      <c r="AE23"/>
      <c r="AF23"/>
    </row>
    <row r="24" spans="2:32" s="69" customFormat="1" ht="53.25" customHeight="1" x14ac:dyDescent="0.35">
      <c r="B24" s="44" t="s">
        <v>160</v>
      </c>
      <c r="C24" s="115"/>
      <c r="D24" s="324" t="s">
        <v>162</v>
      </c>
      <c r="E24"/>
      <c r="F24"/>
      <c r="G24"/>
      <c r="H24"/>
      <c r="I24"/>
      <c r="J24"/>
      <c r="K24"/>
      <c r="L24"/>
      <c r="M24"/>
      <c r="N24"/>
      <c r="O24"/>
      <c r="P24"/>
      <c r="Q24"/>
      <c r="R24"/>
      <c r="S24"/>
      <c r="T24"/>
      <c r="U24"/>
      <c r="V24"/>
      <c r="W24"/>
      <c r="X24"/>
      <c r="Y24"/>
      <c r="Z24"/>
      <c r="AA24"/>
      <c r="AB24"/>
      <c r="AC24"/>
      <c r="AD24"/>
      <c r="AE24"/>
      <c r="AF24"/>
    </row>
    <row r="25" spans="2:32" s="69" customFormat="1" ht="46.5" customHeight="1" x14ac:dyDescent="0.35">
      <c r="B25" s="44" t="s">
        <v>138</v>
      </c>
      <c r="C25" s="115"/>
      <c r="D25" s="325"/>
      <c r="E25"/>
      <c r="F25" s="14"/>
      <c r="G25" s="14"/>
      <c r="H25" s="14"/>
      <c r="I25" s="14"/>
      <c r="J25" s="14"/>
      <c r="K25" s="14"/>
      <c r="L25" s="14"/>
      <c r="M25" s="14"/>
      <c r="N25" s="14"/>
      <c r="O25" s="14"/>
      <c r="P25"/>
      <c r="Q25"/>
      <c r="R25"/>
      <c r="S25"/>
      <c r="T25"/>
      <c r="U25"/>
      <c r="V25"/>
      <c r="W25"/>
      <c r="X25"/>
      <c r="Y25"/>
      <c r="Z25"/>
      <c r="AA25"/>
      <c r="AB25"/>
      <c r="AC25"/>
      <c r="AD25"/>
      <c r="AE25"/>
      <c r="AF25"/>
    </row>
    <row r="26" spans="2:32" ht="31.5" customHeight="1" thickBot="1" x14ac:dyDescent="0.4">
      <c r="B26" s="68" t="s">
        <v>139</v>
      </c>
      <c r="C26" s="116"/>
      <c r="D26" s="326"/>
    </row>
    <row r="27" spans="2:32" ht="32.25" customHeight="1" thickBot="1" x14ac:dyDescent="0.4">
      <c r="B27" s="319" t="s">
        <v>161</v>
      </c>
      <c r="C27" s="320"/>
      <c r="D27" s="321"/>
    </row>
    <row r="28" spans="2:32" ht="36.75" customHeight="1" x14ac:dyDescent="0.35">
      <c r="B28" s="99" t="s">
        <v>163</v>
      </c>
      <c r="C28" s="315" t="s">
        <v>619</v>
      </c>
      <c r="D28" s="316"/>
    </row>
    <row r="29" spans="2:32" ht="49.5" customHeight="1" x14ac:dyDescent="0.35">
      <c r="B29" s="100" t="s">
        <v>479</v>
      </c>
      <c r="C29" s="317"/>
      <c r="D29" s="318"/>
    </row>
    <row r="30" spans="2:32" ht="60.75" customHeight="1" thickBot="1" x14ac:dyDescent="0.4">
      <c r="B30" s="70" t="s">
        <v>164</v>
      </c>
      <c r="C30" s="313" t="s">
        <v>623</v>
      </c>
      <c r="D30" s="314"/>
    </row>
    <row r="31" spans="2:32" ht="35.25" customHeight="1" x14ac:dyDescent="0.35"/>
  </sheetData>
  <sheetProtection selectLockedCells="1"/>
  <mergeCells count="6">
    <mergeCell ref="B1:D1"/>
    <mergeCell ref="C30:D30"/>
    <mergeCell ref="C28:D29"/>
    <mergeCell ref="B27:D27"/>
    <mergeCell ref="B2:C2"/>
    <mergeCell ref="D24:D26"/>
  </mergeCells>
  <phoneticPr fontId="18" type="noConversion"/>
  <dataValidations xWindow="620" yWindow="610" count="8">
    <dataValidation type="list" allowBlank="1" showErrorMessage="1" errorTitle="PART OF A FRAMEWORK?" error="You must select an option from the drop down menu" promptTitle="PART OF A FRAMEWORK?" prompt="Please confirm whether this contract is part of a framework" sqref="C17" xr:uid="{00000000-0002-0000-0300-000000000000}">
      <formula1>$F$17:$G$17</formula1>
    </dataValidation>
    <dataValidation allowBlank="1" showDropDown="1" showErrorMessage="1" promptTitle="PART OF WIIP?" prompt="Please confirm whether this contract is or is linked to a project listed in the Wales Infrastructure Investment Plan (WIIP)" sqref="C20" xr:uid="{00000000-0002-0000-0300-000001000000}"/>
    <dataValidation allowBlank="1" showDropDown="1" showErrorMessage="1" promptTitle="Submission Year" sqref="C21" xr:uid="{00000000-0002-0000-0300-000002000000}"/>
    <dataValidation type="list" allowBlank="1" showInputMessage="1" showErrorMessage="1" sqref="C4" xr:uid="{00000000-0002-0000-0300-000003000000}">
      <formula1>$E$4:$L$4</formula1>
    </dataValidation>
    <dataValidation type="list" allowBlank="1" showInputMessage="1" showErrorMessage="1" sqref="C11" xr:uid="{00000000-0002-0000-0300-000004000000}">
      <formula1>$F$11:$I$11</formula1>
    </dataValidation>
    <dataValidation type="list" allowBlank="1" showInputMessage="1" showErrorMessage="1" sqref="C12" xr:uid="{00000000-0002-0000-0300-000005000000}">
      <formula1>$E$12:$AE$12</formula1>
    </dataValidation>
    <dataValidation allowBlank="1" showErrorMessage="1" promptTitle="PART OF WIIP?" prompt="Please confirm whether this contract is or is linked to a project listed in the Wales Infrastructure Investment Plan (WIIP)" sqref="C19" xr:uid="{00000000-0002-0000-0300-000006000000}"/>
    <dataValidation type="list" allowBlank="1" showInputMessage="1" showErrorMessage="1" sqref="C14" xr:uid="{00000000-0002-0000-0300-000007000000}">
      <formula1>$F$14:$H$14</formula1>
    </dataValidation>
  </dataValidations>
  <pageMargins left="0.70866141732283472" right="0.70866141732283472" top="0.74803149606299213" bottom="0.74803149606299213" header="0.31496062992125984" footer="0.31496062992125984"/>
  <pageSetup paperSize="8" scale="62" fitToHeight="2" orientation="landscape" r:id="rId1"/>
  <headerFooter>
    <oddHeader>&amp;CTHE WELSH COMMUNITY BENEFITS MEASUREMENT TOOL&amp;R&amp;G</oddHeader>
  </headerFooter>
  <legacyDrawingHF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ublished="0">
    <pageSetUpPr fitToPage="1"/>
  </sheetPr>
  <dimension ref="A1:Q9"/>
  <sheetViews>
    <sheetView zoomScale="80" zoomScaleNormal="80" workbookViewId="0">
      <pane ySplit="2" topLeftCell="A3" activePane="bottomLeft" state="frozen"/>
      <selection activeCell="B2" sqref="B2:J8"/>
      <selection pane="bottomLeft" activeCell="I4" sqref="I4"/>
    </sheetView>
  </sheetViews>
  <sheetFormatPr defaultColWidth="9.26953125" defaultRowHeight="14.5" x14ac:dyDescent="0.35"/>
  <cols>
    <col min="1" max="1" width="3.7265625" style="2" customWidth="1"/>
    <col min="2" max="2" width="5.7265625" style="7" customWidth="1"/>
    <col min="3" max="7" width="9.26953125" style="2"/>
    <col min="8" max="8" width="28.26953125" style="2" customWidth="1"/>
    <col min="9" max="9" width="25.7265625" style="2" customWidth="1"/>
    <col min="10" max="10" width="66.26953125" style="2" customWidth="1"/>
    <col min="11" max="11" width="9.26953125" style="2"/>
    <col min="12" max="15" width="9.26953125" style="2" hidden="1" customWidth="1"/>
    <col min="16" max="17" width="0" style="2" hidden="1" customWidth="1"/>
    <col min="18" max="16384" width="9.26953125" style="2"/>
  </cols>
  <sheetData>
    <row r="1" spans="1:17" ht="19.5" customHeight="1" thickBot="1" x14ac:dyDescent="0.4">
      <c r="B1" s="330"/>
      <c r="C1" s="331"/>
      <c r="D1" s="331"/>
      <c r="E1" s="331"/>
      <c r="F1" s="331"/>
      <c r="G1" s="331"/>
      <c r="H1" s="331"/>
      <c r="I1" s="331"/>
      <c r="J1" s="332"/>
    </row>
    <row r="2" spans="1:17" ht="24.75" customHeight="1" thickBot="1" x14ac:dyDescent="0.4">
      <c r="A2" s="3"/>
      <c r="B2" s="319" t="s">
        <v>165</v>
      </c>
      <c r="C2" s="333"/>
      <c r="D2" s="333"/>
      <c r="E2" s="333"/>
      <c r="F2" s="333"/>
      <c r="G2" s="333"/>
      <c r="H2" s="333"/>
      <c r="I2" s="333"/>
      <c r="J2" s="4" t="s">
        <v>135</v>
      </c>
      <c r="K2" s="5"/>
    </row>
    <row r="3" spans="1:17" ht="186.75" customHeight="1" thickBot="1" x14ac:dyDescent="0.4">
      <c r="B3" s="204">
        <v>1.1000000000000001</v>
      </c>
      <c r="C3" s="346" t="s">
        <v>167</v>
      </c>
      <c r="D3" s="347"/>
      <c r="E3" s="347"/>
      <c r="F3" s="347"/>
      <c r="G3" s="347"/>
      <c r="H3" s="348"/>
      <c r="I3" s="17" t="s">
        <v>604</v>
      </c>
      <c r="J3" s="18" t="s">
        <v>173</v>
      </c>
      <c r="K3" s="172"/>
      <c r="N3" s="2" t="s">
        <v>604</v>
      </c>
      <c r="O3" s="2" t="s">
        <v>605</v>
      </c>
      <c r="P3" s="2" t="s">
        <v>606</v>
      </c>
      <c r="Q3" s="2" t="s">
        <v>607</v>
      </c>
    </row>
    <row r="4" spans="1:17" ht="114.75" customHeight="1" thickBot="1" x14ac:dyDescent="0.4">
      <c r="A4" s="327" t="s">
        <v>121</v>
      </c>
      <c r="B4" s="127">
        <v>1.2</v>
      </c>
      <c r="C4" s="340" t="s">
        <v>166</v>
      </c>
      <c r="D4" s="341"/>
      <c r="E4" s="341"/>
      <c r="F4" s="341"/>
      <c r="G4" s="341"/>
      <c r="H4" s="342"/>
      <c r="I4" s="51" t="s">
        <v>609</v>
      </c>
      <c r="J4" s="90" t="s">
        <v>484</v>
      </c>
      <c r="K4" s="154"/>
      <c r="L4" s="2" t="s">
        <v>608</v>
      </c>
      <c r="M4" s="2" t="s">
        <v>609</v>
      </c>
      <c r="O4" s="2">
        <f>SUMIF(I4, "YDY",I7)</f>
        <v>0</v>
      </c>
    </row>
    <row r="5" spans="1:17" ht="92.25" customHeight="1" thickBot="1" x14ac:dyDescent="0.4">
      <c r="A5" s="328"/>
      <c r="B5" s="127">
        <v>1.3</v>
      </c>
      <c r="C5" s="343" t="s">
        <v>480</v>
      </c>
      <c r="D5" s="344"/>
      <c r="E5" s="344"/>
      <c r="F5" s="344"/>
      <c r="G5" s="344"/>
      <c r="H5" s="345"/>
      <c r="I5" s="34"/>
      <c r="J5" s="19" t="s">
        <v>482</v>
      </c>
      <c r="K5" s="5"/>
    </row>
    <row r="6" spans="1:17" ht="72" customHeight="1" thickBot="1" x14ac:dyDescent="0.4">
      <c r="A6" s="328"/>
      <c r="B6" s="127">
        <v>1.4</v>
      </c>
      <c r="C6" s="343" t="s">
        <v>171</v>
      </c>
      <c r="D6" s="344"/>
      <c r="E6" s="344"/>
      <c r="F6" s="344"/>
      <c r="G6" s="344"/>
      <c r="H6" s="345"/>
      <c r="I6" s="34"/>
      <c r="J6" s="19" t="s">
        <v>172</v>
      </c>
      <c r="K6" s="5"/>
    </row>
    <row r="7" spans="1:17" ht="75.75" customHeight="1" thickBot="1" x14ac:dyDescent="0.4">
      <c r="A7" s="329"/>
      <c r="B7" s="127">
        <v>1.5</v>
      </c>
      <c r="C7" s="337" t="s">
        <v>175</v>
      </c>
      <c r="D7" s="338"/>
      <c r="E7" s="338"/>
      <c r="F7" s="338"/>
      <c r="G7" s="338"/>
      <c r="H7" s="339"/>
      <c r="I7" s="35">
        <f>SUM(I5:I6)</f>
        <v>0</v>
      </c>
      <c r="J7" s="20" t="s">
        <v>174</v>
      </c>
      <c r="K7" s="5"/>
    </row>
    <row r="8" spans="1:17" ht="28.15" customHeight="1" x14ac:dyDescent="0.35">
      <c r="B8" s="334" t="s">
        <v>481</v>
      </c>
      <c r="C8" s="335"/>
      <c r="D8" s="335"/>
      <c r="E8" s="335"/>
      <c r="F8" s="335"/>
      <c r="G8" s="335"/>
      <c r="H8" s="335"/>
      <c r="I8" s="335"/>
      <c r="J8" s="336"/>
    </row>
    <row r="9" spans="1:17" x14ac:dyDescent="0.35">
      <c r="B9" s="8"/>
      <c r="C9" s="6"/>
      <c r="D9" s="6"/>
      <c r="E9" s="6"/>
      <c r="F9" s="6"/>
      <c r="G9" s="6"/>
      <c r="H9" s="6"/>
      <c r="I9" s="6"/>
      <c r="J9" s="6"/>
    </row>
  </sheetData>
  <sheetProtection sheet="1" selectLockedCells="1"/>
  <mergeCells count="9">
    <mergeCell ref="A4:A7"/>
    <mergeCell ref="B1:J1"/>
    <mergeCell ref="B2:I2"/>
    <mergeCell ref="B8:J8"/>
    <mergeCell ref="C7:H7"/>
    <mergeCell ref="C4:H4"/>
    <mergeCell ref="C6:H6"/>
    <mergeCell ref="C5:H5"/>
    <mergeCell ref="C3:H3"/>
  </mergeCells>
  <phoneticPr fontId="15" type="noConversion"/>
  <dataValidations xWindow="607" yWindow="306" count="2">
    <dataValidation type="list" showErrorMessage="1" errorTitle="CONTRACT CATEGORY" error="You must select an option from the drop down menu" promptTitle="TYPE OF CONTRACT/PROJECT" prompt="Please select the category which best describes the nature of the contract or project which you are examining" sqref="I3" xr:uid="{00000000-0002-0000-0400-000000000000}">
      <formula1>$N$3:$Q$3</formula1>
    </dataValidation>
    <dataValidation type="list" showErrorMessage="1" errorTitle="WELSH CONTRACTOR?" error="You must select an option from the drop down menu" promptTitle="WELSH CONTRACTOR" prompt="Please advise whether the contractor is based in Wales.  Refer to the guidance for more information on criterion for determining whether a contractor is based in Wales." sqref="I4" xr:uid="{00000000-0002-0000-0400-000001000000}">
      <formula1>$L$4:$M$4</formula1>
    </dataValidation>
  </dataValidations>
  <pageMargins left="0.70866141732283472" right="0.70866141732283472" top="0.94488188976377963" bottom="0.74803149606299213" header="0.31496062992125984" footer="0.31496062992125984"/>
  <pageSetup paperSize="8" scale="67" orientation="landscape" horizontalDpi="300" verticalDpi="300" r:id="rId1"/>
  <headerFooter scaleWithDoc="0">
    <oddHeader>&amp;CTHE WELSH COMMUNITY BENEFITS MEASUREMENT TOOL&amp;R&amp;G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ublished="0">
    <pageSetUpPr fitToPage="1"/>
  </sheetPr>
  <dimension ref="A1:S13"/>
  <sheetViews>
    <sheetView zoomScale="80" zoomScaleNormal="80" workbookViewId="0">
      <pane ySplit="2" topLeftCell="A3" activePane="bottomLeft" state="frozen"/>
      <selection activeCell="B2" sqref="B2:J8"/>
      <selection pane="bottomLeft" activeCell="A2" sqref="A2"/>
    </sheetView>
  </sheetViews>
  <sheetFormatPr defaultColWidth="9.26953125" defaultRowHeight="14.5" x14ac:dyDescent="0.35"/>
  <cols>
    <col min="1" max="1" width="3.7265625" style="2" customWidth="1"/>
    <col min="2" max="2" width="5.7265625" style="2" customWidth="1"/>
    <col min="3" max="7" width="10.26953125" style="2" customWidth="1"/>
    <col min="8" max="8" width="16" style="2" customWidth="1"/>
    <col min="9" max="9" width="18" style="2" customWidth="1"/>
    <col min="10" max="10" width="40.54296875" style="2" customWidth="1"/>
    <col min="11" max="11" width="40.7265625" style="2" customWidth="1"/>
    <col min="12" max="12" width="9.26953125" style="2" customWidth="1"/>
    <col min="13" max="13" width="21.26953125" style="2" hidden="1" customWidth="1"/>
    <col min="14" max="14" width="17.26953125" style="2" hidden="1" customWidth="1"/>
    <col min="15" max="15" width="13.26953125" style="2" hidden="1" customWidth="1"/>
    <col min="16" max="16" width="17.26953125" style="2" hidden="1" customWidth="1"/>
    <col min="17" max="17" width="34.453125" style="2" hidden="1" customWidth="1"/>
    <col min="18" max="18" width="12.26953125" style="2" hidden="1" customWidth="1"/>
    <col min="19" max="19" width="14" style="2" hidden="1" customWidth="1"/>
    <col min="20" max="20" width="0" style="2" hidden="1" customWidth="1"/>
    <col min="21" max="16384" width="9.26953125" style="2"/>
  </cols>
  <sheetData>
    <row r="1" spans="1:14" ht="4.9000000000000004" customHeight="1" thickBot="1" x14ac:dyDescent="0.4">
      <c r="B1" s="330"/>
      <c r="C1" s="360"/>
      <c r="D1" s="360"/>
      <c r="E1" s="360"/>
      <c r="F1" s="360"/>
      <c r="G1" s="360"/>
      <c r="H1" s="360"/>
      <c r="I1" s="360"/>
      <c r="J1" s="361"/>
      <c r="K1" s="43"/>
    </row>
    <row r="2" spans="1:14" ht="24.75" customHeight="1" thickBot="1" x14ac:dyDescent="0.4">
      <c r="A2" s="3"/>
      <c r="B2" s="362" t="s">
        <v>184</v>
      </c>
      <c r="C2" s="363"/>
      <c r="D2" s="363"/>
      <c r="E2" s="363"/>
      <c r="F2" s="363"/>
      <c r="G2" s="363"/>
      <c r="H2" s="363"/>
      <c r="I2" s="363"/>
      <c r="J2" s="47" t="s">
        <v>135</v>
      </c>
      <c r="K2" s="45" t="s">
        <v>185</v>
      </c>
      <c r="L2" s="5"/>
    </row>
    <row r="3" spans="1:14" ht="54" customHeight="1" x14ac:dyDescent="0.35">
      <c r="A3" s="349" t="s">
        <v>121</v>
      </c>
      <c r="B3" s="128">
        <v>2.1</v>
      </c>
      <c r="C3" s="364" t="s">
        <v>193</v>
      </c>
      <c r="D3" s="365"/>
      <c r="E3" s="365"/>
      <c r="F3" s="365"/>
      <c r="G3" s="365"/>
      <c r="H3" s="365"/>
      <c r="I3" s="36">
        <f>'1. CYFFREDINOL'!I5</f>
        <v>0</v>
      </c>
      <c r="J3" s="148"/>
      <c r="K3" s="18"/>
      <c r="L3" s="5"/>
    </row>
    <row r="4" spans="1:14" ht="148.5" customHeight="1" x14ac:dyDescent="0.35">
      <c r="A4" s="350"/>
      <c r="B4" s="367">
        <v>2.2000000000000002</v>
      </c>
      <c r="C4" s="369" t="s">
        <v>190</v>
      </c>
      <c r="D4" s="369"/>
      <c r="E4" s="369"/>
      <c r="F4" s="369"/>
      <c r="G4" s="369"/>
      <c r="H4" s="369"/>
      <c r="I4" s="34"/>
      <c r="J4" s="92" t="s">
        <v>483</v>
      </c>
      <c r="K4" s="356"/>
      <c r="L4" s="172"/>
    </row>
    <row r="5" spans="1:14" ht="90.75" customHeight="1" x14ac:dyDescent="0.35">
      <c r="A5" s="350"/>
      <c r="B5" s="368"/>
      <c r="C5" s="366" t="s">
        <v>298</v>
      </c>
      <c r="D5" s="366"/>
      <c r="E5" s="366"/>
      <c r="F5" s="366"/>
      <c r="G5" s="366"/>
      <c r="H5" s="366"/>
      <c r="I5" s="147" t="e">
        <f>I4/I3</f>
        <v>#DIV/0!</v>
      </c>
      <c r="J5" s="136" t="s">
        <v>188</v>
      </c>
      <c r="K5" s="356"/>
      <c r="L5" s="5"/>
    </row>
    <row r="6" spans="1:14" ht="118.5" customHeight="1" x14ac:dyDescent="0.35">
      <c r="A6" s="350"/>
      <c r="B6" s="367">
        <v>2.2999999999999998</v>
      </c>
      <c r="C6" s="369" t="s">
        <v>485</v>
      </c>
      <c r="D6" s="369"/>
      <c r="E6" s="369"/>
      <c r="F6" s="369"/>
      <c r="G6" s="369"/>
      <c r="H6" s="369"/>
      <c r="I6" s="155"/>
      <c r="J6" s="136" t="s">
        <v>187</v>
      </c>
      <c r="K6" s="357"/>
      <c r="L6" s="5"/>
    </row>
    <row r="7" spans="1:14" ht="87" customHeight="1" x14ac:dyDescent="0.35">
      <c r="A7" s="350"/>
      <c r="B7" s="368"/>
      <c r="C7" s="366" t="s">
        <v>486</v>
      </c>
      <c r="D7" s="366"/>
      <c r="E7" s="366"/>
      <c r="F7" s="366"/>
      <c r="G7" s="366"/>
      <c r="H7" s="366"/>
      <c r="I7" s="156" t="e">
        <f>I6/I4</f>
        <v>#DIV/0!</v>
      </c>
      <c r="J7" s="153" t="s">
        <v>189</v>
      </c>
      <c r="K7" s="357"/>
      <c r="L7" s="5"/>
    </row>
    <row r="8" spans="1:14" ht="165" customHeight="1" x14ac:dyDescent="0.35">
      <c r="A8" s="350"/>
      <c r="B8" s="367">
        <v>2.4</v>
      </c>
      <c r="C8" s="369" t="s">
        <v>191</v>
      </c>
      <c r="D8" s="369"/>
      <c r="E8" s="369"/>
      <c r="F8" s="369"/>
      <c r="G8" s="369"/>
      <c r="H8" s="369"/>
      <c r="I8" s="34"/>
      <c r="J8" s="153" t="s">
        <v>487</v>
      </c>
      <c r="K8" s="356"/>
      <c r="L8" s="5"/>
    </row>
    <row r="9" spans="1:14" ht="90.75" customHeight="1" x14ac:dyDescent="0.35">
      <c r="A9" s="350"/>
      <c r="B9" s="368"/>
      <c r="C9" s="366" t="s">
        <v>488</v>
      </c>
      <c r="D9" s="366"/>
      <c r="E9" s="366"/>
      <c r="F9" s="366"/>
      <c r="G9" s="366"/>
      <c r="H9" s="366"/>
      <c r="I9" s="147" t="e">
        <f>I8/I4</f>
        <v>#DIV/0!</v>
      </c>
      <c r="J9" s="92" t="s">
        <v>489</v>
      </c>
      <c r="K9" s="356"/>
      <c r="L9" s="130"/>
    </row>
    <row r="10" spans="1:14" ht="330.75" customHeight="1" x14ac:dyDescent="0.35">
      <c r="A10" s="350"/>
      <c r="B10" s="129">
        <v>2.5</v>
      </c>
      <c r="C10" s="355" t="s">
        <v>186</v>
      </c>
      <c r="D10" s="355"/>
      <c r="E10" s="355"/>
      <c r="F10" s="355"/>
      <c r="G10" s="355"/>
      <c r="H10" s="355"/>
      <c r="I10" s="87">
        <v>0</v>
      </c>
      <c r="J10" s="92" t="s">
        <v>490</v>
      </c>
      <c r="K10" s="49"/>
      <c r="L10" s="5"/>
    </row>
    <row r="11" spans="1:14" ht="127.5" customHeight="1" x14ac:dyDescent="0.35">
      <c r="A11" s="351"/>
      <c r="B11" s="149">
        <v>2.6</v>
      </c>
      <c r="C11" s="358" t="s">
        <v>310</v>
      </c>
      <c r="D11" s="359"/>
      <c r="E11" s="359"/>
      <c r="F11" s="359"/>
      <c r="G11" s="359"/>
      <c r="H11" s="359"/>
      <c r="I11" s="87" t="s">
        <v>609</v>
      </c>
      <c r="J11" s="173" t="s">
        <v>624</v>
      </c>
      <c r="K11" s="49"/>
      <c r="L11" s="5"/>
      <c r="M11" s="2" t="s">
        <v>608</v>
      </c>
      <c r="N11" s="2" t="s">
        <v>609</v>
      </c>
    </row>
    <row r="12" spans="1:14" x14ac:dyDescent="0.35">
      <c r="B12" s="6"/>
      <c r="C12" s="6"/>
      <c r="D12" s="6"/>
      <c r="E12" s="6"/>
      <c r="F12" s="6"/>
      <c r="G12" s="6"/>
      <c r="H12" s="6"/>
      <c r="I12" s="6"/>
      <c r="J12" s="6"/>
      <c r="K12" s="6"/>
    </row>
    <row r="13" spans="1:14" x14ac:dyDescent="0.35">
      <c r="B13" s="352"/>
      <c r="C13" s="353"/>
      <c r="D13" s="353"/>
      <c r="E13" s="353"/>
      <c r="F13" s="353"/>
      <c r="G13" s="353"/>
      <c r="H13" s="353"/>
      <c r="I13" s="353"/>
      <c r="J13" s="354"/>
    </row>
  </sheetData>
  <sheetProtection selectLockedCells="1"/>
  <mergeCells count="19">
    <mergeCell ref="B1:J1"/>
    <mergeCell ref="B2:I2"/>
    <mergeCell ref="C3:H3"/>
    <mergeCell ref="C9:H9"/>
    <mergeCell ref="C5:H5"/>
    <mergeCell ref="C7:H7"/>
    <mergeCell ref="B4:B5"/>
    <mergeCell ref="B8:B9"/>
    <mergeCell ref="C4:H4"/>
    <mergeCell ref="C6:H6"/>
    <mergeCell ref="C8:H8"/>
    <mergeCell ref="B6:B7"/>
    <mergeCell ref="A3:A11"/>
    <mergeCell ref="B13:J13"/>
    <mergeCell ref="C10:H10"/>
    <mergeCell ref="K4:K5"/>
    <mergeCell ref="K6:K7"/>
    <mergeCell ref="C11:H11"/>
    <mergeCell ref="K8:K9"/>
  </mergeCells>
  <phoneticPr fontId="15" type="noConversion"/>
  <dataValidations count="2">
    <dataValidation allowBlank="1" sqref="I10" xr:uid="{00000000-0002-0000-0500-000000000000}"/>
    <dataValidation type="list" allowBlank="1" sqref="I11" xr:uid="{00000000-0002-0000-0500-000001000000}">
      <formula1>$M$11:$N$11</formula1>
    </dataValidation>
  </dataValidations>
  <pageMargins left="0.70866141732283472" right="0.70866141732283472" top="0.94488188976377963" bottom="0.74803149606299213" header="0.31496062992125984" footer="0.31496062992125984"/>
  <pageSetup paperSize="9" scale="38" orientation="landscape" horizontalDpi="300" verticalDpi="300" r:id="rId1"/>
  <headerFooter scaleWithDoc="0">
    <oddHeader>&amp;CTHE WELSH COMMUNITY BENEFITS MEASUREMENT TOOL&amp;R&amp;G</oddHeader>
  </headerFooter>
  <legacyDrawingHF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pageSetUpPr fitToPage="1"/>
  </sheetPr>
  <dimension ref="A1:AT61"/>
  <sheetViews>
    <sheetView view="pageBreakPreview" zoomScale="80" zoomScaleNormal="80" zoomScaleSheetLayoutView="80" workbookViewId="0">
      <pane ySplit="2" topLeftCell="A5" activePane="bottomLeft" state="frozen"/>
      <selection activeCell="B2" sqref="B2:J8"/>
      <selection pane="bottomLeft" activeCell="I6" sqref="I6"/>
    </sheetView>
  </sheetViews>
  <sheetFormatPr defaultColWidth="9.26953125" defaultRowHeight="14.5" x14ac:dyDescent="0.35"/>
  <cols>
    <col min="1" max="1" width="3.7265625" style="1" customWidth="1"/>
    <col min="2" max="2" width="5.7265625" style="1" customWidth="1"/>
    <col min="3" max="7" width="9.26953125" style="1"/>
    <col min="8" max="8" width="16" style="1" customWidth="1"/>
    <col min="9" max="9" width="26.453125" style="1" customWidth="1"/>
    <col min="10" max="10" width="35.54296875" style="1" customWidth="1"/>
    <col min="11" max="11" width="42.7265625" style="1" customWidth="1"/>
    <col min="12" max="12" width="46" style="1" customWidth="1"/>
    <col min="13" max="13" width="41.54296875" style="1" customWidth="1"/>
    <col min="14" max="14" width="0" hidden="1" customWidth="1"/>
    <col min="15" max="40" width="9.26953125" style="1" hidden="1" customWidth="1"/>
    <col min="41" max="41" width="13.453125" style="1" hidden="1" customWidth="1"/>
    <col min="42" max="44" width="9.26953125" style="1" hidden="1" customWidth="1"/>
    <col min="45" max="46" width="0" style="1" hidden="1" customWidth="1"/>
    <col min="47" max="16384" width="9.26953125" style="1"/>
  </cols>
  <sheetData>
    <row r="1" spans="1:46" ht="4.9000000000000004" customHeight="1" thickBot="1" x14ac:dyDescent="0.4">
      <c r="B1" s="390"/>
      <c r="C1" s="391"/>
      <c r="D1" s="391"/>
      <c r="E1" s="391"/>
      <c r="F1" s="391"/>
      <c r="G1" s="391"/>
      <c r="H1" s="391"/>
      <c r="I1" s="391"/>
      <c r="J1" s="391"/>
      <c r="K1" s="52" t="s">
        <v>13</v>
      </c>
      <c r="L1" s="52"/>
      <c r="M1" s="52"/>
    </row>
    <row r="2" spans="1:46" ht="19" thickBot="1" x14ac:dyDescent="0.4">
      <c r="B2" s="319" t="s">
        <v>192</v>
      </c>
      <c r="C2" s="394"/>
      <c r="D2" s="394"/>
      <c r="E2" s="394"/>
      <c r="F2" s="394"/>
      <c r="G2" s="394"/>
      <c r="H2" s="394"/>
      <c r="I2" s="394"/>
      <c r="J2" s="46" t="s">
        <v>135</v>
      </c>
      <c r="K2" s="46" t="s">
        <v>185</v>
      </c>
      <c r="L2" s="11"/>
      <c r="M2" s="11"/>
    </row>
    <row r="3" spans="1:46" ht="54.75" customHeight="1" x14ac:dyDescent="0.35">
      <c r="A3" s="349" t="s">
        <v>121</v>
      </c>
      <c r="B3" s="131">
        <v>3.1</v>
      </c>
      <c r="C3" s="398" t="s">
        <v>194</v>
      </c>
      <c r="D3" s="398"/>
      <c r="E3" s="398"/>
      <c r="F3" s="398"/>
      <c r="G3" s="398"/>
      <c r="H3" s="398"/>
      <c r="I3" s="53">
        <f>'1. CYFFREDINOL'!I6</f>
        <v>0</v>
      </c>
      <c r="J3" s="54"/>
      <c r="K3" s="54"/>
      <c r="L3" s="11"/>
      <c r="M3" s="11"/>
    </row>
    <row r="4" spans="1:46" ht="167.25" customHeight="1" x14ac:dyDescent="0.35">
      <c r="A4" s="350"/>
      <c r="B4" s="396">
        <v>3.2</v>
      </c>
      <c r="C4" s="389" t="s">
        <v>492</v>
      </c>
      <c r="D4" s="389"/>
      <c r="E4" s="389"/>
      <c r="F4" s="389"/>
      <c r="G4" s="389"/>
      <c r="H4" s="389"/>
      <c r="I4" s="37"/>
      <c r="J4" s="401" t="s">
        <v>493</v>
      </c>
      <c r="K4" s="399"/>
      <c r="L4" s="11"/>
      <c r="M4" s="11"/>
      <c r="AS4" s="1" t="s">
        <v>608</v>
      </c>
      <c r="AT4" s="1" t="s">
        <v>609</v>
      </c>
    </row>
    <row r="5" spans="1:46" ht="28.5" customHeight="1" x14ac:dyDescent="0.35">
      <c r="A5" s="350"/>
      <c r="B5" s="397"/>
      <c r="C5" s="395" t="s">
        <v>195</v>
      </c>
      <c r="D5" s="395"/>
      <c r="E5" s="395"/>
      <c r="F5" s="395"/>
      <c r="G5" s="395"/>
      <c r="H5" s="395"/>
      <c r="I5" s="164" t="e">
        <f>I4/I3</f>
        <v>#DIV/0!</v>
      </c>
      <c r="J5" s="402"/>
      <c r="K5" s="400"/>
      <c r="L5" s="11"/>
      <c r="M5" s="11"/>
    </row>
    <row r="6" spans="1:46" ht="133.5" customHeight="1" x14ac:dyDescent="0.35">
      <c r="A6" s="350"/>
      <c r="B6" s="132">
        <v>3.3</v>
      </c>
      <c r="C6" s="386" t="s">
        <v>494</v>
      </c>
      <c r="D6" s="387"/>
      <c r="E6" s="387"/>
      <c r="F6" s="387"/>
      <c r="G6" s="387"/>
      <c r="H6" s="388"/>
      <c r="I6" s="22" t="s">
        <v>608</v>
      </c>
      <c r="J6" s="150" t="s">
        <v>495</v>
      </c>
      <c r="K6" s="399"/>
      <c r="L6" s="11"/>
      <c r="M6" s="11"/>
      <c r="AS6" s="1" t="s">
        <v>608</v>
      </c>
      <c r="AT6" s="1" t="s">
        <v>609</v>
      </c>
    </row>
    <row r="7" spans="1:46" ht="44.25" customHeight="1" x14ac:dyDescent="0.35">
      <c r="A7" s="350"/>
      <c r="B7" s="132">
        <v>3.4</v>
      </c>
      <c r="C7" s="386" t="s">
        <v>196</v>
      </c>
      <c r="D7" s="387"/>
      <c r="E7" s="387"/>
      <c r="F7" s="387"/>
      <c r="G7" s="387"/>
      <c r="H7" s="388"/>
      <c r="I7" s="102">
        <v>2</v>
      </c>
      <c r="J7" s="24"/>
      <c r="K7" s="400"/>
      <c r="L7" s="11"/>
      <c r="M7" s="11"/>
    </row>
    <row r="8" spans="1:46" ht="79.5" customHeight="1" thickBot="1" x14ac:dyDescent="0.4">
      <c r="A8" s="385" t="s">
        <v>124</v>
      </c>
      <c r="B8" s="216">
        <v>3.5</v>
      </c>
      <c r="C8" s="389" t="s">
        <v>202</v>
      </c>
      <c r="D8" s="389"/>
      <c r="E8" s="389"/>
      <c r="F8" s="389"/>
      <c r="G8" s="389"/>
      <c r="H8" s="389"/>
      <c r="I8" s="57">
        <v>10</v>
      </c>
      <c r="J8" s="78" t="s">
        <v>197</v>
      </c>
      <c r="K8" s="111"/>
      <c r="L8" s="11"/>
      <c r="M8" s="11"/>
    </row>
    <row r="9" spans="1:46" ht="156.75" customHeight="1" thickBot="1" x14ac:dyDescent="0.4">
      <c r="A9" s="385"/>
      <c r="B9" s="392" t="s">
        <v>491</v>
      </c>
      <c r="C9" s="393"/>
      <c r="D9" s="393"/>
      <c r="E9" s="393"/>
      <c r="F9" s="393"/>
      <c r="G9" s="393"/>
      <c r="H9" s="393"/>
      <c r="I9" s="393"/>
      <c r="J9" s="393"/>
      <c r="K9" s="84"/>
      <c r="L9" s="76"/>
      <c r="M9" s="11"/>
      <c r="O9" s="1" t="s">
        <v>608</v>
      </c>
      <c r="P9" s="1" t="s">
        <v>609</v>
      </c>
      <c r="R9" s="1">
        <v>3</v>
      </c>
      <c r="S9" s="1">
        <v>4</v>
      </c>
      <c r="T9" s="1">
        <v>5</v>
      </c>
      <c r="U9" s="1">
        <v>6</v>
      </c>
      <c r="V9" s="1">
        <v>7</v>
      </c>
      <c r="W9" s="1">
        <v>8</v>
      </c>
      <c r="X9" s="1">
        <v>9</v>
      </c>
      <c r="Y9" s="1">
        <v>10</v>
      </c>
      <c r="Z9" s="1">
        <v>11</v>
      </c>
      <c r="AA9" s="1">
        <v>12</v>
      </c>
      <c r="AB9" s="1">
        <v>13</v>
      </c>
      <c r="AC9" s="1">
        <v>14</v>
      </c>
      <c r="AD9" s="1">
        <v>15</v>
      </c>
      <c r="AE9" s="1">
        <v>16</v>
      </c>
      <c r="AF9" s="1">
        <v>17</v>
      </c>
      <c r="AG9" s="1">
        <v>18</v>
      </c>
      <c r="AH9" s="1">
        <v>19</v>
      </c>
      <c r="AI9" s="1">
        <v>20</v>
      </c>
      <c r="AJ9" s="1">
        <v>21</v>
      </c>
      <c r="AK9" s="1">
        <v>22</v>
      </c>
      <c r="AL9" s="1">
        <v>23</v>
      </c>
      <c r="AM9" s="1">
        <v>24</v>
      </c>
      <c r="AN9" s="1">
        <v>25</v>
      </c>
      <c r="AO9" s="1">
        <v>26</v>
      </c>
    </row>
    <row r="10" spans="1:46" ht="225.75" customHeight="1" thickBot="1" x14ac:dyDescent="0.4">
      <c r="A10" s="385"/>
      <c r="B10" s="208" t="s">
        <v>103</v>
      </c>
      <c r="C10" s="403" t="s">
        <v>496</v>
      </c>
      <c r="D10" s="404"/>
      <c r="E10" s="404"/>
      <c r="F10" s="378" t="s">
        <v>198</v>
      </c>
      <c r="G10" s="379"/>
      <c r="H10" s="380"/>
      <c r="I10" s="303" t="s">
        <v>199</v>
      </c>
      <c r="J10" s="303" t="s">
        <v>200</v>
      </c>
      <c r="K10" s="303" t="s">
        <v>201</v>
      </c>
      <c r="L10" s="304" t="s">
        <v>241</v>
      </c>
      <c r="O10" s="74"/>
      <c r="P10" s="11"/>
    </row>
    <row r="11" spans="1:46" ht="15" customHeight="1" x14ac:dyDescent="0.35">
      <c r="A11" s="385"/>
      <c r="B11" s="207"/>
      <c r="C11" s="405">
        <v>1</v>
      </c>
      <c r="D11" s="406"/>
      <c r="E11" s="406"/>
      <c r="F11" s="381"/>
      <c r="G11" s="382"/>
      <c r="H11" s="382"/>
      <c r="I11" s="306"/>
      <c r="J11" s="306"/>
      <c r="K11" s="306"/>
      <c r="L11" s="307"/>
      <c r="M11" s="11"/>
      <c r="O11" s="74"/>
      <c r="P11" s="11"/>
      <c r="Q11" s="1" t="s">
        <v>608</v>
      </c>
      <c r="R11" s="1" t="s">
        <v>609</v>
      </c>
      <c r="S11" s="1" t="s">
        <v>610</v>
      </c>
      <c r="AQ11" s="12">
        <f>IF(F11&gt;0,(AR$11-F11)*AR$12,)</f>
        <v>0</v>
      </c>
      <c r="AR11" s="1">
        <v>26</v>
      </c>
    </row>
    <row r="12" spans="1:46" ht="15" customHeight="1" x14ac:dyDescent="0.35">
      <c r="A12" s="385"/>
      <c r="B12" s="205"/>
      <c r="C12" s="374">
        <v>2</v>
      </c>
      <c r="D12" s="375"/>
      <c r="E12" s="375"/>
      <c r="F12" s="370"/>
      <c r="G12" s="371"/>
      <c r="H12" s="371"/>
      <c r="I12" s="305"/>
      <c r="J12" s="305"/>
      <c r="K12" s="305"/>
      <c r="L12" s="308"/>
      <c r="M12" s="11"/>
      <c r="O12" s="74"/>
      <c r="P12" s="11"/>
      <c r="AQ12" s="12">
        <f t="shared" ref="AQ12:AQ42" si="0">IF(H12&gt;0,(AR$11-H12)*AR$12,)</f>
        <v>0</v>
      </c>
      <c r="AR12" s="33" t="e">
        <f>NEWIDYNNAU!#REF!</f>
        <v>#REF!</v>
      </c>
    </row>
    <row r="13" spans="1:46" ht="15" customHeight="1" x14ac:dyDescent="0.35">
      <c r="A13" s="385"/>
      <c r="B13" s="205"/>
      <c r="C13" s="374">
        <v>3</v>
      </c>
      <c r="D13" s="375"/>
      <c r="E13" s="375"/>
      <c r="F13" s="370"/>
      <c r="G13" s="371"/>
      <c r="H13" s="371"/>
      <c r="I13" s="305"/>
      <c r="J13" s="305"/>
      <c r="K13" s="305"/>
      <c r="L13" s="308"/>
      <c r="M13" s="11"/>
      <c r="O13" s="74"/>
      <c r="P13" s="11"/>
      <c r="AQ13" s="12">
        <f t="shared" si="0"/>
        <v>0</v>
      </c>
    </row>
    <row r="14" spans="1:46" ht="15" customHeight="1" x14ac:dyDescent="0.35">
      <c r="A14" s="385"/>
      <c r="B14" s="205"/>
      <c r="C14" s="374">
        <v>4</v>
      </c>
      <c r="D14" s="375"/>
      <c r="E14" s="375"/>
      <c r="F14" s="370"/>
      <c r="G14" s="371"/>
      <c r="H14" s="371"/>
      <c r="I14" s="305"/>
      <c r="J14" s="305"/>
      <c r="K14" s="305"/>
      <c r="L14" s="308"/>
      <c r="M14" s="11"/>
      <c r="O14" s="74"/>
      <c r="P14" s="11"/>
      <c r="AQ14" s="12">
        <f t="shared" si="0"/>
        <v>0</v>
      </c>
    </row>
    <row r="15" spans="1:46" ht="15" customHeight="1" x14ac:dyDescent="0.35">
      <c r="A15" s="385"/>
      <c r="B15" s="205"/>
      <c r="C15" s="383">
        <v>5</v>
      </c>
      <c r="D15" s="384"/>
      <c r="E15" s="384"/>
      <c r="F15" s="370"/>
      <c r="G15" s="371"/>
      <c r="H15" s="371"/>
      <c r="I15" s="305"/>
      <c r="J15" s="305"/>
      <c r="K15" s="305"/>
      <c r="L15" s="308"/>
      <c r="M15" s="11"/>
      <c r="O15" s="74"/>
      <c r="P15" s="11"/>
      <c r="AQ15" s="12">
        <f t="shared" si="0"/>
        <v>0</v>
      </c>
    </row>
    <row r="16" spans="1:46" ht="15" customHeight="1" x14ac:dyDescent="0.35">
      <c r="A16" s="385"/>
      <c r="B16" s="205"/>
      <c r="C16" s="374">
        <v>6</v>
      </c>
      <c r="D16" s="375"/>
      <c r="E16" s="375"/>
      <c r="F16" s="370"/>
      <c r="G16" s="371"/>
      <c r="H16" s="371"/>
      <c r="I16" s="305"/>
      <c r="J16" s="305"/>
      <c r="K16" s="305"/>
      <c r="L16" s="308"/>
      <c r="M16" s="11"/>
      <c r="O16" s="74"/>
      <c r="P16" s="11"/>
      <c r="AQ16" s="12">
        <f t="shared" si="0"/>
        <v>0</v>
      </c>
    </row>
    <row r="17" spans="1:43" ht="15" customHeight="1" x14ac:dyDescent="0.35">
      <c r="A17" s="385"/>
      <c r="B17" s="205"/>
      <c r="C17" s="374">
        <v>7</v>
      </c>
      <c r="D17" s="375"/>
      <c r="E17" s="375"/>
      <c r="F17" s="370"/>
      <c r="G17" s="371"/>
      <c r="H17" s="371"/>
      <c r="I17" s="305"/>
      <c r="J17" s="305"/>
      <c r="K17" s="305"/>
      <c r="L17" s="308"/>
      <c r="M17" s="11"/>
      <c r="O17" s="74"/>
      <c r="P17" s="11"/>
      <c r="AQ17" s="12">
        <f t="shared" si="0"/>
        <v>0</v>
      </c>
    </row>
    <row r="18" spans="1:43" ht="15" customHeight="1" x14ac:dyDescent="0.35">
      <c r="A18" s="385"/>
      <c r="B18" s="205"/>
      <c r="C18" s="374">
        <v>8</v>
      </c>
      <c r="D18" s="375"/>
      <c r="E18" s="375"/>
      <c r="F18" s="370"/>
      <c r="G18" s="371"/>
      <c r="H18" s="371"/>
      <c r="I18" s="305"/>
      <c r="J18" s="305"/>
      <c r="K18" s="305"/>
      <c r="L18" s="308"/>
      <c r="M18" s="11"/>
      <c r="O18" s="74"/>
      <c r="P18" s="11"/>
      <c r="AQ18" s="12">
        <f t="shared" si="0"/>
        <v>0</v>
      </c>
    </row>
    <row r="19" spans="1:43" ht="15" customHeight="1" x14ac:dyDescent="0.35">
      <c r="A19" s="385"/>
      <c r="B19" s="205"/>
      <c r="C19" s="383">
        <v>9</v>
      </c>
      <c r="D19" s="384"/>
      <c r="E19" s="384"/>
      <c r="F19" s="370"/>
      <c r="G19" s="371"/>
      <c r="H19" s="371"/>
      <c r="I19" s="305"/>
      <c r="J19" s="305"/>
      <c r="K19" s="305"/>
      <c r="L19" s="308"/>
      <c r="M19" s="11"/>
      <c r="O19" s="74"/>
      <c r="P19" s="11"/>
      <c r="AQ19" s="12">
        <f t="shared" si="0"/>
        <v>0</v>
      </c>
    </row>
    <row r="20" spans="1:43" ht="15" customHeight="1" x14ac:dyDescent="0.35">
      <c r="A20" s="385"/>
      <c r="B20" s="205"/>
      <c r="C20" s="374">
        <v>10</v>
      </c>
      <c r="D20" s="375"/>
      <c r="E20" s="375"/>
      <c r="F20" s="370"/>
      <c r="G20" s="371"/>
      <c r="H20" s="371"/>
      <c r="I20" s="305"/>
      <c r="J20" s="305"/>
      <c r="K20" s="305"/>
      <c r="L20" s="308"/>
      <c r="M20" s="11"/>
      <c r="O20" s="74"/>
      <c r="P20" s="11"/>
      <c r="AQ20" s="12">
        <f t="shared" si="0"/>
        <v>0</v>
      </c>
    </row>
    <row r="21" spans="1:43" ht="15" customHeight="1" x14ac:dyDescent="0.35">
      <c r="A21" s="385"/>
      <c r="B21" s="205"/>
      <c r="C21" s="374">
        <v>11</v>
      </c>
      <c r="D21" s="375"/>
      <c r="E21" s="375"/>
      <c r="F21" s="370"/>
      <c r="G21" s="371"/>
      <c r="H21" s="371"/>
      <c r="I21" s="305"/>
      <c r="J21" s="305"/>
      <c r="K21" s="305"/>
      <c r="L21" s="308"/>
      <c r="M21" s="11"/>
      <c r="O21" s="74"/>
      <c r="P21" s="11"/>
      <c r="AQ21" s="12">
        <f t="shared" si="0"/>
        <v>0</v>
      </c>
    </row>
    <row r="22" spans="1:43" ht="15" customHeight="1" x14ac:dyDescent="0.35">
      <c r="A22" s="281"/>
      <c r="B22" s="205"/>
      <c r="C22" s="374">
        <v>12</v>
      </c>
      <c r="D22" s="375"/>
      <c r="E22" s="375"/>
      <c r="F22" s="370"/>
      <c r="G22" s="371"/>
      <c r="H22" s="371"/>
      <c r="I22" s="305"/>
      <c r="J22" s="305"/>
      <c r="K22" s="305"/>
      <c r="L22" s="308"/>
      <c r="M22" s="11"/>
      <c r="O22" s="74"/>
      <c r="P22" s="11"/>
      <c r="AQ22" s="12">
        <f t="shared" si="0"/>
        <v>0</v>
      </c>
    </row>
    <row r="23" spans="1:43" ht="15" customHeight="1" x14ac:dyDescent="0.35">
      <c r="A23" s="281"/>
      <c r="B23" s="205"/>
      <c r="C23" s="383">
        <v>13</v>
      </c>
      <c r="D23" s="384"/>
      <c r="E23" s="384"/>
      <c r="F23" s="370"/>
      <c r="G23" s="371"/>
      <c r="H23" s="371"/>
      <c r="I23" s="305"/>
      <c r="J23" s="305"/>
      <c r="K23" s="305"/>
      <c r="L23" s="308"/>
      <c r="M23" s="11"/>
      <c r="O23" s="74"/>
      <c r="P23" s="11"/>
      <c r="AQ23" s="12">
        <f t="shared" si="0"/>
        <v>0</v>
      </c>
    </row>
    <row r="24" spans="1:43" ht="15" customHeight="1" x14ac:dyDescent="0.35">
      <c r="A24" s="281"/>
      <c r="B24" s="205"/>
      <c r="C24" s="374">
        <v>14</v>
      </c>
      <c r="D24" s="375"/>
      <c r="E24" s="375"/>
      <c r="F24" s="370"/>
      <c r="G24" s="371"/>
      <c r="H24" s="371"/>
      <c r="I24" s="305"/>
      <c r="J24" s="305"/>
      <c r="K24" s="305"/>
      <c r="L24" s="308"/>
      <c r="M24" s="11"/>
      <c r="O24" s="74"/>
      <c r="P24" s="11"/>
      <c r="AQ24" s="12">
        <f t="shared" si="0"/>
        <v>0</v>
      </c>
    </row>
    <row r="25" spans="1:43" ht="15" customHeight="1" x14ac:dyDescent="0.35">
      <c r="A25" s="281"/>
      <c r="B25" s="205"/>
      <c r="C25" s="374">
        <v>15</v>
      </c>
      <c r="D25" s="375"/>
      <c r="E25" s="375"/>
      <c r="F25" s="370"/>
      <c r="G25" s="371"/>
      <c r="H25" s="371"/>
      <c r="I25" s="305"/>
      <c r="J25" s="305"/>
      <c r="K25" s="305"/>
      <c r="L25" s="308"/>
      <c r="M25" s="11"/>
      <c r="O25" s="74"/>
      <c r="P25" s="11"/>
      <c r="AQ25" s="12">
        <f t="shared" si="0"/>
        <v>0</v>
      </c>
    </row>
    <row r="26" spans="1:43" ht="15" customHeight="1" x14ac:dyDescent="0.35">
      <c r="A26" s="281"/>
      <c r="B26" s="205"/>
      <c r="C26" s="374">
        <v>16</v>
      </c>
      <c r="D26" s="375"/>
      <c r="E26" s="375"/>
      <c r="F26" s="370"/>
      <c r="G26" s="371"/>
      <c r="H26" s="371"/>
      <c r="I26" s="305"/>
      <c r="J26" s="305"/>
      <c r="K26" s="305"/>
      <c r="L26" s="308"/>
      <c r="M26" s="11"/>
      <c r="O26" s="74"/>
      <c r="P26" s="11"/>
      <c r="AQ26" s="12">
        <f t="shared" si="0"/>
        <v>0</v>
      </c>
    </row>
    <row r="27" spans="1:43" ht="15" customHeight="1" x14ac:dyDescent="0.35">
      <c r="A27" s="281"/>
      <c r="B27" s="205"/>
      <c r="C27" s="383">
        <v>17</v>
      </c>
      <c r="D27" s="384"/>
      <c r="E27" s="384"/>
      <c r="F27" s="370"/>
      <c r="G27" s="371"/>
      <c r="H27" s="371"/>
      <c r="I27" s="305"/>
      <c r="J27" s="305"/>
      <c r="K27" s="305"/>
      <c r="L27" s="308"/>
      <c r="M27" s="11"/>
      <c r="O27" s="74"/>
      <c r="P27" s="11"/>
      <c r="AQ27" s="12">
        <f t="shared" si="0"/>
        <v>0</v>
      </c>
    </row>
    <row r="28" spans="1:43" ht="15" customHeight="1" x14ac:dyDescent="0.35">
      <c r="A28" s="281"/>
      <c r="B28" s="205"/>
      <c r="C28" s="374">
        <v>18</v>
      </c>
      <c r="D28" s="375"/>
      <c r="E28" s="375"/>
      <c r="F28" s="370"/>
      <c r="G28" s="371"/>
      <c r="H28" s="371"/>
      <c r="I28" s="305"/>
      <c r="J28" s="305"/>
      <c r="K28" s="305"/>
      <c r="L28" s="308"/>
      <c r="M28" s="11"/>
      <c r="O28" s="74"/>
      <c r="P28" s="11"/>
      <c r="AQ28" s="12">
        <f t="shared" si="0"/>
        <v>0</v>
      </c>
    </row>
    <row r="29" spans="1:43" ht="15" customHeight="1" x14ac:dyDescent="0.35">
      <c r="A29" s="281"/>
      <c r="B29" s="205"/>
      <c r="C29" s="374">
        <v>19</v>
      </c>
      <c r="D29" s="375"/>
      <c r="E29" s="375"/>
      <c r="F29" s="370"/>
      <c r="G29" s="371"/>
      <c r="H29" s="371"/>
      <c r="I29" s="305"/>
      <c r="J29" s="305"/>
      <c r="K29" s="305"/>
      <c r="L29" s="308"/>
      <c r="M29" s="11"/>
      <c r="O29" s="74"/>
      <c r="P29" s="11"/>
      <c r="AQ29" s="12">
        <f t="shared" si="0"/>
        <v>0</v>
      </c>
    </row>
    <row r="30" spans="1:43" ht="15" customHeight="1" x14ac:dyDescent="0.35">
      <c r="A30" s="281"/>
      <c r="B30" s="205"/>
      <c r="C30" s="374">
        <v>20</v>
      </c>
      <c r="D30" s="375"/>
      <c r="E30" s="375"/>
      <c r="F30" s="370"/>
      <c r="G30" s="371"/>
      <c r="H30" s="371"/>
      <c r="I30" s="305"/>
      <c r="J30" s="305"/>
      <c r="K30" s="305"/>
      <c r="L30" s="308"/>
      <c r="M30" s="11"/>
      <c r="O30" s="74"/>
      <c r="P30" s="11"/>
      <c r="AQ30" s="12">
        <f t="shared" si="0"/>
        <v>0</v>
      </c>
    </row>
    <row r="31" spans="1:43" ht="15" customHeight="1" x14ac:dyDescent="0.35">
      <c r="A31" s="281"/>
      <c r="B31" s="205"/>
      <c r="C31" s="383">
        <v>21</v>
      </c>
      <c r="D31" s="384"/>
      <c r="E31" s="384"/>
      <c r="F31" s="370"/>
      <c r="G31" s="371"/>
      <c r="H31" s="371"/>
      <c r="I31" s="305"/>
      <c r="J31" s="305"/>
      <c r="K31" s="305"/>
      <c r="L31" s="308"/>
      <c r="M31" s="11"/>
      <c r="O31" s="74"/>
      <c r="P31" s="11"/>
      <c r="AQ31" s="12">
        <f t="shared" si="0"/>
        <v>0</v>
      </c>
    </row>
    <row r="32" spans="1:43" ht="15" customHeight="1" x14ac:dyDescent="0.35">
      <c r="A32" s="281"/>
      <c r="B32" s="205"/>
      <c r="C32" s="374">
        <v>22</v>
      </c>
      <c r="D32" s="375"/>
      <c r="E32" s="375"/>
      <c r="F32" s="370"/>
      <c r="G32" s="371"/>
      <c r="H32" s="371"/>
      <c r="I32" s="305"/>
      <c r="J32" s="305"/>
      <c r="K32" s="305"/>
      <c r="L32" s="308"/>
      <c r="M32" s="11"/>
      <c r="O32" s="74"/>
      <c r="P32" s="11"/>
      <c r="AQ32" s="12">
        <f t="shared" si="0"/>
        <v>0</v>
      </c>
    </row>
    <row r="33" spans="1:43" ht="15" customHeight="1" x14ac:dyDescent="0.35">
      <c r="A33" s="281"/>
      <c r="B33" s="205"/>
      <c r="C33" s="374">
        <v>23</v>
      </c>
      <c r="D33" s="375"/>
      <c r="E33" s="375"/>
      <c r="F33" s="370"/>
      <c r="G33" s="371"/>
      <c r="H33" s="371"/>
      <c r="I33" s="305"/>
      <c r="J33" s="305"/>
      <c r="K33" s="305"/>
      <c r="L33" s="308"/>
      <c r="M33" s="11"/>
      <c r="O33" s="74"/>
      <c r="P33" s="11"/>
      <c r="AQ33" s="12">
        <f t="shared" si="0"/>
        <v>0</v>
      </c>
    </row>
    <row r="34" spans="1:43" ht="15" customHeight="1" x14ac:dyDescent="0.35">
      <c r="A34" s="281"/>
      <c r="B34" s="205"/>
      <c r="C34" s="374">
        <v>24</v>
      </c>
      <c r="D34" s="375"/>
      <c r="E34" s="375"/>
      <c r="F34" s="370"/>
      <c r="G34" s="371"/>
      <c r="H34" s="371"/>
      <c r="I34" s="305"/>
      <c r="J34" s="305"/>
      <c r="K34" s="305"/>
      <c r="L34" s="308"/>
      <c r="M34" s="11"/>
      <c r="O34" s="74"/>
      <c r="P34" s="11"/>
      <c r="AQ34" s="12">
        <f t="shared" si="0"/>
        <v>0</v>
      </c>
    </row>
    <row r="35" spans="1:43" ht="15" customHeight="1" x14ac:dyDescent="0.35">
      <c r="A35" s="281"/>
      <c r="B35" s="205"/>
      <c r="C35" s="383">
        <v>25</v>
      </c>
      <c r="D35" s="384"/>
      <c r="E35" s="384"/>
      <c r="F35" s="370"/>
      <c r="G35" s="371"/>
      <c r="H35" s="371"/>
      <c r="I35" s="305"/>
      <c r="J35" s="305"/>
      <c r="K35" s="305"/>
      <c r="L35" s="308"/>
      <c r="M35" s="11"/>
      <c r="O35" s="74"/>
      <c r="P35" s="11"/>
      <c r="AQ35" s="12">
        <f t="shared" si="0"/>
        <v>0</v>
      </c>
    </row>
    <row r="36" spans="1:43" ht="15" customHeight="1" x14ac:dyDescent="0.35">
      <c r="A36" s="281"/>
      <c r="B36" s="205"/>
      <c r="C36" s="374">
        <v>26</v>
      </c>
      <c r="D36" s="375"/>
      <c r="E36" s="375"/>
      <c r="F36" s="370"/>
      <c r="G36" s="371"/>
      <c r="H36" s="371"/>
      <c r="I36" s="305"/>
      <c r="J36" s="305"/>
      <c r="K36" s="305"/>
      <c r="L36" s="308"/>
      <c r="M36" s="11"/>
      <c r="O36" s="74"/>
      <c r="P36" s="11"/>
      <c r="AQ36" s="12">
        <f t="shared" si="0"/>
        <v>0</v>
      </c>
    </row>
    <row r="37" spans="1:43" ht="15" customHeight="1" x14ac:dyDescent="0.35">
      <c r="A37" s="281"/>
      <c r="B37" s="205"/>
      <c r="C37" s="374">
        <v>27</v>
      </c>
      <c r="D37" s="375"/>
      <c r="E37" s="375"/>
      <c r="F37" s="370"/>
      <c r="G37" s="371"/>
      <c r="H37" s="371"/>
      <c r="I37" s="305"/>
      <c r="J37" s="305"/>
      <c r="K37" s="305"/>
      <c r="L37" s="308"/>
      <c r="M37" s="11"/>
      <c r="O37" s="74"/>
      <c r="P37" s="11"/>
      <c r="AQ37" s="12">
        <f t="shared" si="0"/>
        <v>0</v>
      </c>
    </row>
    <row r="38" spans="1:43" ht="15" customHeight="1" x14ac:dyDescent="0.35">
      <c r="A38" s="281"/>
      <c r="B38" s="205"/>
      <c r="C38" s="374">
        <v>28</v>
      </c>
      <c r="D38" s="375"/>
      <c r="E38" s="375"/>
      <c r="F38" s="370"/>
      <c r="G38" s="371"/>
      <c r="H38" s="371"/>
      <c r="I38" s="305"/>
      <c r="J38" s="305"/>
      <c r="K38" s="305"/>
      <c r="L38" s="308"/>
      <c r="M38" s="11"/>
      <c r="O38" s="74"/>
      <c r="P38" s="11"/>
      <c r="AQ38" s="12">
        <f t="shared" si="0"/>
        <v>0</v>
      </c>
    </row>
    <row r="39" spans="1:43" ht="15" customHeight="1" x14ac:dyDescent="0.35">
      <c r="A39" s="281"/>
      <c r="B39" s="205"/>
      <c r="C39" s="383">
        <v>29</v>
      </c>
      <c r="D39" s="384"/>
      <c r="E39" s="384"/>
      <c r="F39" s="370"/>
      <c r="G39" s="371"/>
      <c r="H39" s="371"/>
      <c r="I39" s="305"/>
      <c r="J39" s="305"/>
      <c r="K39" s="305"/>
      <c r="L39" s="308"/>
      <c r="M39" s="11"/>
      <c r="O39" s="74"/>
      <c r="P39" s="11"/>
      <c r="AQ39" s="12">
        <f t="shared" si="0"/>
        <v>0</v>
      </c>
    </row>
    <row r="40" spans="1:43" ht="15" customHeight="1" x14ac:dyDescent="0.35">
      <c r="A40" s="281"/>
      <c r="B40" s="205"/>
      <c r="C40" s="374">
        <v>30</v>
      </c>
      <c r="D40" s="375"/>
      <c r="E40" s="375"/>
      <c r="F40" s="370"/>
      <c r="G40" s="371"/>
      <c r="H40" s="371"/>
      <c r="I40" s="305"/>
      <c r="J40" s="305"/>
      <c r="K40" s="305"/>
      <c r="L40" s="308"/>
      <c r="M40" s="11"/>
      <c r="O40" s="74"/>
      <c r="P40" s="11"/>
      <c r="AQ40" s="12">
        <f t="shared" si="0"/>
        <v>0</v>
      </c>
    </row>
    <row r="41" spans="1:43" ht="15" customHeight="1" x14ac:dyDescent="0.35">
      <c r="A41" s="281"/>
      <c r="B41" s="205"/>
      <c r="C41" s="374">
        <v>31</v>
      </c>
      <c r="D41" s="375"/>
      <c r="E41" s="375"/>
      <c r="F41" s="370"/>
      <c r="G41" s="371"/>
      <c r="H41" s="371"/>
      <c r="I41" s="305"/>
      <c r="J41" s="305"/>
      <c r="K41" s="305"/>
      <c r="L41" s="308"/>
      <c r="M41" s="11"/>
      <c r="O41" s="74"/>
      <c r="P41" s="11"/>
      <c r="AQ41" s="12">
        <f t="shared" si="0"/>
        <v>0</v>
      </c>
    </row>
    <row r="42" spans="1:43" ht="15" customHeight="1" x14ac:dyDescent="0.35">
      <c r="A42" s="281"/>
      <c r="B42" s="205"/>
      <c r="C42" s="374">
        <v>32</v>
      </c>
      <c r="D42" s="375"/>
      <c r="E42" s="375"/>
      <c r="F42" s="370"/>
      <c r="G42" s="371"/>
      <c r="H42" s="371"/>
      <c r="I42" s="305"/>
      <c r="J42" s="305"/>
      <c r="K42" s="305"/>
      <c r="L42" s="308"/>
      <c r="M42" s="11"/>
      <c r="O42" s="74"/>
      <c r="P42" s="11"/>
      <c r="AQ42" s="12">
        <f t="shared" si="0"/>
        <v>0</v>
      </c>
    </row>
    <row r="43" spans="1:43" ht="15" customHeight="1" x14ac:dyDescent="0.35">
      <c r="A43" s="281"/>
      <c r="B43" s="205"/>
      <c r="C43" s="383">
        <v>33</v>
      </c>
      <c r="D43" s="384"/>
      <c r="E43" s="384"/>
      <c r="F43" s="370"/>
      <c r="G43" s="371"/>
      <c r="H43" s="371"/>
      <c r="I43" s="305"/>
      <c r="J43" s="305"/>
      <c r="K43" s="305"/>
      <c r="L43" s="308"/>
      <c r="M43" s="11"/>
      <c r="O43" s="74"/>
      <c r="P43" s="11"/>
      <c r="AQ43" s="12">
        <f t="shared" ref="AQ43:AQ59" si="1">IF(H43&gt;0,(AR$11-H43)*AR$12,)</f>
        <v>0</v>
      </c>
    </row>
    <row r="44" spans="1:43" ht="15" customHeight="1" x14ac:dyDescent="0.35">
      <c r="A44" s="281"/>
      <c r="B44" s="205"/>
      <c r="C44" s="374">
        <v>34</v>
      </c>
      <c r="D44" s="375"/>
      <c r="E44" s="375"/>
      <c r="F44" s="370"/>
      <c r="G44" s="371"/>
      <c r="H44" s="371"/>
      <c r="I44" s="305"/>
      <c r="J44" s="305"/>
      <c r="K44" s="305"/>
      <c r="L44" s="308"/>
      <c r="M44" s="11"/>
      <c r="O44" s="74"/>
      <c r="P44" s="11"/>
      <c r="AQ44" s="12">
        <f t="shared" si="1"/>
        <v>0</v>
      </c>
    </row>
    <row r="45" spans="1:43" ht="15" customHeight="1" x14ac:dyDescent="0.35">
      <c r="A45" s="281"/>
      <c r="B45" s="205"/>
      <c r="C45" s="374">
        <v>35</v>
      </c>
      <c r="D45" s="375"/>
      <c r="E45" s="375"/>
      <c r="F45" s="370"/>
      <c r="G45" s="371"/>
      <c r="H45" s="371"/>
      <c r="I45" s="305"/>
      <c r="J45" s="305"/>
      <c r="K45" s="305"/>
      <c r="L45" s="308"/>
      <c r="M45" s="11"/>
      <c r="O45" s="74"/>
      <c r="P45" s="11"/>
      <c r="AQ45" s="12">
        <f t="shared" si="1"/>
        <v>0</v>
      </c>
    </row>
    <row r="46" spans="1:43" ht="15" customHeight="1" x14ac:dyDescent="0.35">
      <c r="A46" s="281"/>
      <c r="B46" s="205"/>
      <c r="C46" s="374">
        <v>36</v>
      </c>
      <c r="D46" s="375"/>
      <c r="E46" s="375"/>
      <c r="F46" s="370"/>
      <c r="G46" s="371"/>
      <c r="H46" s="371"/>
      <c r="I46" s="305"/>
      <c r="J46" s="305"/>
      <c r="K46" s="305"/>
      <c r="L46" s="308"/>
      <c r="M46" s="11"/>
      <c r="O46" s="74"/>
      <c r="P46" s="11"/>
      <c r="AQ46" s="12">
        <f t="shared" si="1"/>
        <v>0</v>
      </c>
    </row>
    <row r="47" spans="1:43" ht="15" customHeight="1" x14ac:dyDescent="0.35">
      <c r="A47" s="281"/>
      <c r="B47" s="205"/>
      <c r="C47" s="383">
        <v>37</v>
      </c>
      <c r="D47" s="384"/>
      <c r="E47" s="384"/>
      <c r="F47" s="370"/>
      <c r="G47" s="371"/>
      <c r="H47" s="371"/>
      <c r="I47" s="305"/>
      <c r="J47" s="305"/>
      <c r="K47" s="305"/>
      <c r="L47" s="308"/>
      <c r="M47" s="11"/>
      <c r="O47" s="74"/>
      <c r="P47" s="11"/>
      <c r="AQ47" s="12">
        <f t="shared" si="1"/>
        <v>0</v>
      </c>
    </row>
    <row r="48" spans="1:43" ht="15" customHeight="1" x14ac:dyDescent="0.35">
      <c r="A48" s="281"/>
      <c r="B48" s="205"/>
      <c r="C48" s="374">
        <v>38</v>
      </c>
      <c r="D48" s="375"/>
      <c r="E48" s="375"/>
      <c r="F48" s="370"/>
      <c r="G48" s="371"/>
      <c r="H48" s="371"/>
      <c r="I48" s="305"/>
      <c r="J48" s="305"/>
      <c r="K48" s="305"/>
      <c r="L48" s="308"/>
      <c r="M48" s="11"/>
      <c r="O48" s="74"/>
      <c r="P48" s="11"/>
      <c r="AQ48" s="12">
        <f t="shared" si="1"/>
        <v>0</v>
      </c>
    </row>
    <row r="49" spans="1:43" ht="15" customHeight="1" x14ac:dyDescent="0.35">
      <c r="A49" s="281"/>
      <c r="B49" s="205"/>
      <c r="C49" s="374">
        <v>39</v>
      </c>
      <c r="D49" s="375"/>
      <c r="E49" s="375"/>
      <c r="F49" s="370"/>
      <c r="G49" s="371"/>
      <c r="H49" s="371"/>
      <c r="I49" s="305"/>
      <c r="J49" s="305"/>
      <c r="K49" s="305"/>
      <c r="L49" s="308"/>
      <c r="M49" s="11"/>
      <c r="O49" s="74"/>
      <c r="P49" s="11"/>
      <c r="AQ49" s="12">
        <f t="shared" si="1"/>
        <v>0</v>
      </c>
    </row>
    <row r="50" spans="1:43" ht="15" customHeight="1" x14ac:dyDescent="0.35">
      <c r="A50" s="281"/>
      <c r="B50" s="205"/>
      <c r="C50" s="374">
        <v>40</v>
      </c>
      <c r="D50" s="375"/>
      <c r="E50" s="375"/>
      <c r="F50" s="370"/>
      <c r="G50" s="371"/>
      <c r="H50" s="371"/>
      <c r="I50" s="305"/>
      <c r="J50" s="305"/>
      <c r="K50" s="305"/>
      <c r="L50" s="308"/>
      <c r="M50" s="11"/>
      <c r="O50" s="74"/>
      <c r="P50" s="11"/>
      <c r="AQ50" s="12">
        <f t="shared" si="1"/>
        <v>0</v>
      </c>
    </row>
    <row r="51" spans="1:43" ht="15" customHeight="1" x14ac:dyDescent="0.35">
      <c r="A51" s="281"/>
      <c r="B51" s="205"/>
      <c r="C51" s="383">
        <v>41</v>
      </c>
      <c r="D51" s="384"/>
      <c r="E51" s="384"/>
      <c r="F51" s="370"/>
      <c r="G51" s="371"/>
      <c r="H51" s="371"/>
      <c r="I51" s="305"/>
      <c r="J51" s="305"/>
      <c r="K51" s="305"/>
      <c r="L51" s="308"/>
      <c r="M51" s="11"/>
      <c r="O51" s="74"/>
      <c r="P51" s="11"/>
      <c r="AQ51" s="12">
        <f t="shared" si="1"/>
        <v>0</v>
      </c>
    </row>
    <row r="52" spans="1:43" ht="15" customHeight="1" x14ac:dyDescent="0.35">
      <c r="A52" s="281"/>
      <c r="B52" s="205"/>
      <c r="C52" s="374">
        <v>42</v>
      </c>
      <c r="D52" s="375"/>
      <c r="E52" s="375"/>
      <c r="F52" s="370"/>
      <c r="G52" s="371"/>
      <c r="H52" s="371"/>
      <c r="I52" s="305"/>
      <c r="J52" s="305"/>
      <c r="K52" s="305"/>
      <c r="L52" s="308"/>
      <c r="M52" s="11"/>
      <c r="O52" s="74"/>
      <c r="P52" s="11"/>
      <c r="AQ52" s="12">
        <f t="shared" si="1"/>
        <v>0</v>
      </c>
    </row>
    <row r="53" spans="1:43" ht="15" customHeight="1" x14ac:dyDescent="0.35">
      <c r="A53" s="281"/>
      <c r="B53" s="205"/>
      <c r="C53" s="374">
        <v>43</v>
      </c>
      <c r="D53" s="375"/>
      <c r="E53" s="375"/>
      <c r="F53" s="370"/>
      <c r="G53" s="371"/>
      <c r="H53" s="371"/>
      <c r="I53" s="305"/>
      <c r="J53" s="305"/>
      <c r="K53" s="305"/>
      <c r="L53" s="308"/>
      <c r="M53" s="11"/>
      <c r="O53" s="74"/>
      <c r="P53" s="11"/>
      <c r="AQ53" s="12">
        <f t="shared" si="1"/>
        <v>0</v>
      </c>
    </row>
    <row r="54" spans="1:43" ht="15" customHeight="1" x14ac:dyDescent="0.35">
      <c r="A54" s="281"/>
      <c r="B54" s="205"/>
      <c r="C54" s="374">
        <v>44</v>
      </c>
      <c r="D54" s="375"/>
      <c r="E54" s="375"/>
      <c r="F54" s="370"/>
      <c r="G54" s="371"/>
      <c r="H54" s="371"/>
      <c r="I54" s="305"/>
      <c r="J54" s="305"/>
      <c r="K54" s="305"/>
      <c r="L54" s="308"/>
      <c r="M54" s="11"/>
      <c r="O54" s="74"/>
      <c r="P54" s="11"/>
      <c r="AQ54" s="12">
        <f t="shared" si="1"/>
        <v>0</v>
      </c>
    </row>
    <row r="55" spans="1:43" ht="15" customHeight="1" x14ac:dyDescent="0.35">
      <c r="A55" s="281"/>
      <c r="B55" s="205"/>
      <c r="C55" s="383">
        <v>45</v>
      </c>
      <c r="D55" s="384"/>
      <c r="E55" s="384"/>
      <c r="F55" s="370"/>
      <c r="G55" s="371"/>
      <c r="H55" s="371"/>
      <c r="I55" s="305"/>
      <c r="J55" s="305"/>
      <c r="K55" s="305"/>
      <c r="L55" s="308"/>
      <c r="M55" s="11"/>
      <c r="O55" s="74"/>
      <c r="P55" s="11"/>
      <c r="AQ55" s="12">
        <f t="shared" si="1"/>
        <v>0</v>
      </c>
    </row>
    <row r="56" spans="1:43" ht="15" customHeight="1" x14ac:dyDescent="0.35">
      <c r="A56" s="281"/>
      <c r="B56" s="205"/>
      <c r="C56" s="374">
        <v>46</v>
      </c>
      <c r="D56" s="375"/>
      <c r="E56" s="375"/>
      <c r="F56" s="370"/>
      <c r="G56" s="371"/>
      <c r="H56" s="371"/>
      <c r="I56" s="305"/>
      <c r="J56" s="305"/>
      <c r="K56" s="305"/>
      <c r="L56" s="308"/>
      <c r="M56" s="11"/>
      <c r="O56" s="74"/>
      <c r="P56" s="11"/>
      <c r="AQ56" s="12">
        <f t="shared" si="1"/>
        <v>0</v>
      </c>
    </row>
    <row r="57" spans="1:43" ht="15" customHeight="1" x14ac:dyDescent="0.35">
      <c r="A57" s="281"/>
      <c r="B57" s="205"/>
      <c r="C57" s="374">
        <v>47</v>
      </c>
      <c r="D57" s="375"/>
      <c r="E57" s="375"/>
      <c r="F57" s="370"/>
      <c r="G57" s="371"/>
      <c r="H57" s="371"/>
      <c r="I57" s="305"/>
      <c r="J57" s="305"/>
      <c r="K57" s="305"/>
      <c r="L57" s="308"/>
      <c r="M57" s="11"/>
      <c r="O57" s="74"/>
      <c r="P57" s="11"/>
      <c r="AQ57" s="12">
        <f t="shared" si="1"/>
        <v>0</v>
      </c>
    </row>
    <row r="58" spans="1:43" ht="15" customHeight="1" x14ac:dyDescent="0.35">
      <c r="A58" s="281"/>
      <c r="B58" s="205"/>
      <c r="C58" s="374">
        <v>48</v>
      </c>
      <c r="D58" s="375"/>
      <c r="E58" s="375"/>
      <c r="F58" s="370"/>
      <c r="G58" s="371"/>
      <c r="H58" s="371"/>
      <c r="I58" s="305"/>
      <c r="J58" s="305"/>
      <c r="K58" s="305"/>
      <c r="L58" s="308"/>
      <c r="M58" s="11"/>
      <c r="O58" s="74"/>
      <c r="P58" s="11"/>
      <c r="AQ58" s="12">
        <f t="shared" si="1"/>
        <v>0</v>
      </c>
    </row>
    <row r="59" spans="1:43" ht="15" customHeight="1" thickBot="1" x14ac:dyDescent="0.4">
      <c r="A59" s="281"/>
      <c r="B59" s="206"/>
      <c r="C59" s="376">
        <v>49</v>
      </c>
      <c r="D59" s="377"/>
      <c r="E59" s="377"/>
      <c r="F59" s="372"/>
      <c r="G59" s="373"/>
      <c r="H59" s="373"/>
      <c r="I59" s="309"/>
      <c r="J59" s="309"/>
      <c r="K59" s="309"/>
      <c r="L59" s="310"/>
      <c r="M59" s="11"/>
      <c r="O59" s="74"/>
      <c r="P59" s="11"/>
      <c r="AQ59" s="12">
        <f t="shared" si="1"/>
        <v>0</v>
      </c>
    </row>
    <row r="60" spans="1:43" x14ac:dyDescent="0.35">
      <c r="A60" s="10"/>
      <c r="B60" s="15"/>
      <c r="C60" s="16"/>
      <c r="D60" s="16"/>
      <c r="E60" s="16"/>
      <c r="F60" s="16"/>
      <c r="G60" s="16"/>
      <c r="H60" s="16"/>
      <c r="I60" s="39"/>
      <c r="J60" s="16"/>
      <c r="K60" s="16"/>
      <c r="L60" s="73"/>
      <c r="AO60" s="12"/>
    </row>
    <row r="61" spans="1:43" x14ac:dyDescent="0.35">
      <c r="B61" s="9"/>
      <c r="C61" s="9"/>
      <c r="D61" s="9"/>
      <c r="E61" s="9"/>
      <c r="F61" s="9"/>
      <c r="G61" s="9"/>
      <c r="H61" s="9"/>
      <c r="I61" s="9"/>
      <c r="J61" s="9"/>
      <c r="K61" s="9"/>
    </row>
  </sheetData>
  <sheetProtection sheet="1" selectLockedCells="1"/>
  <dataConsolidate/>
  <mergeCells count="115">
    <mergeCell ref="B1:J1"/>
    <mergeCell ref="B9:J9"/>
    <mergeCell ref="B2:I2"/>
    <mergeCell ref="C5:H5"/>
    <mergeCell ref="B4:B5"/>
    <mergeCell ref="C3:H3"/>
    <mergeCell ref="C4:H4"/>
    <mergeCell ref="C43:E43"/>
    <mergeCell ref="K4:K5"/>
    <mergeCell ref="K6:K7"/>
    <mergeCell ref="J4:J5"/>
    <mergeCell ref="C17:E17"/>
    <mergeCell ref="C18:E18"/>
    <mergeCell ref="C10:E10"/>
    <mergeCell ref="C11:E11"/>
    <mergeCell ref="C12:E12"/>
    <mergeCell ref="C13:E13"/>
    <mergeCell ref="C23:E23"/>
    <mergeCell ref="C24:E24"/>
    <mergeCell ref="F23:H23"/>
    <mergeCell ref="F24:H24"/>
    <mergeCell ref="C28:E28"/>
    <mergeCell ref="C29:E29"/>
    <mergeCell ref="C30:E30"/>
    <mergeCell ref="A8:A21"/>
    <mergeCell ref="A3:A7"/>
    <mergeCell ref="C6:H6"/>
    <mergeCell ref="C7:H7"/>
    <mergeCell ref="C8:H8"/>
    <mergeCell ref="C14:E14"/>
    <mergeCell ref="C15:E15"/>
    <mergeCell ref="C16:E16"/>
    <mergeCell ref="C22:E22"/>
    <mergeCell ref="F22:H22"/>
    <mergeCell ref="C19:E19"/>
    <mergeCell ref="C20:E20"/>
    <mergeCell ref="C21:E21"/>
    <mergeCell ref="F28:H28"/>
    <mergeCell ref="F29:H29"/>
    <mergeCell ref="F30:H30"/>
    <mergeCell ref="C25:E25"/>
    <mergeCell ref="C26:E26"/>
    <mergeCell ref="C27:E27"/>
    <mergeCell ref="F25:H25"/>
    <mergeCell ref="F26:H26"/>
    <mergeCell ref="F27:H27"/>
    <mergeCell ref="C34:E34"/>
    <mergeCell ref="C35:E35"/>
    <mergeCell ref="C36:E36"/>
    <mergeCell ref="F34:H34"/>
    <mergeCell ref="F35:H35"/>
    <mergeCell ref="F36:H36"/>
    <mergeCell ref="C31:E31"/>
    <mergeCell ref="C32:E32"/>
    <mergeCell ref="C33:E33"/>
    <mergeCell ref="F31:H31"/>
    <mergeCell ref="F32:H32"/>
    <mergeCell ref="F33:H33"/>
    <mergeCell ref="C40:E40"/>
    <mergeCell ref="C41:E41"/>
    <mergeCell ref="C42:E42"/>
    <mergeCell ref="F40:H40"/>
    <mergeCell ref="F41:H41"/>
    <mergeCell ref="F42:H42"/>
    <mergeCell ref="C37:E37"/>
    <mergeCell ref="C38:E38"/>
    <mergeCell ref="C39:E39"/>
    <mergeCell ref="F37:H37"/>
    <mergeCell ref="F38:H38"/>
    <mergeCell ref="F39:H39"/>
    <mergeCell ref="C46:E46"/>
    <mergeCell ref="C47:E47"/>
    <mergeCell ref="C48:E48"/>
    <mergeCell ref="F46:H46"/>
    <mergeCell ref="F47:H47"/>
    <mergeCell ref="F48:H48"/>
    <mergeCell ref="C44:E44"/>
    <mergeCell ref="C45:E45"/>
    <mergeCell ref="F43:H43"/>
    <mergeCell ref="F44:H44"/>
    <mergeCell ref="F45:H45"/>
    <mergeCell ref="C54:E54"/>
    <mergeCell ref="F52:H52"/>
    <mergeCell ref="F53:H53"/>
    <mergeCell ref="F54:H54"/>
    <mergeCell ref="C49:E49"/>
    <mergeCell ref="C50:E50"/>
    <mergeCell ref="C51:E51"/>
    <mergeCell ref="F49:H49"/>
    <mergeCell ref="F50:H50"/>
    <mergeCell ref="F51:H51"/>
    <mergeCell ref="F58:H58"/>
    <mergeCell ref="F59:H59"/>
    <mergeCell ref="C58:E58"/>
    <mergeCell ref="C59:E59"/>
    <mergeCell ref="F10:H10"/>
    <mergeCell ref="F11:H11"/>
    <mergeCell ref="F12:H12"/>
    <mergeCell ref="F13:H13"/>
    <mergeCell ref="F14:H14"/>
    <mergeCell ref="F15:H15"/>
    <mergeCell ref="F16:H16"/>
    <mergeCell ref="F17:H17"/>
    <mergeCell ref="F18:H18"/>
    <mergeCell ref="F19:H19"/>
    <mergeCell ref="F20:H20"/>
    <mergeCell ref="F21:H21"/>
    <mergeCell ref="C55:E55"/>
    <mergeCell ref="C56:E56"/>
    <mergeCell ref="C57:E57"/>
    <mergeCell ref="F55:H55"/>
    <mergeCell ref="F56:H56"/>
    <mergeCell ref="F57:H57"/>
    <mergeCell ref="C52:E52"/>
    <mergeCell ref="C53:E53"/>
  </mergeCells>
  <phoneticPr fontId="15" type="noConversion"/>
  <dataValidations xWindow="443" yWindow="615" count="8">
    <dataValidation type="list" showInputMessage="1" showErrorMessage="1" errorTitle="UNEMPLOYMENT" error="YOU HAVE INDICATED THAT SOMEONE LIVING IN WALES WHO WAS PREVIUSLY UNEMPLOYED HAS GAINED EMPLOYMENT AS A RESULT OF THIS CONTRACT.  YOU MUST SELECT AN ANSWER FROM THIS DROP DOWN LIST." promptTitle="UNEMPLOYMENT" prompt="PLEASE SELECT THE NUMBER OF WEEKS THE INDIVIDUAL WAS PREVIOUSLY UNEMPLOYED FOR.  WHERE YOU DO NOT KNOW, PLEASE SELECT DON'T KNOW FROM THE LIST" sqref="I60" xr:uid="{00000000-0002-0000-0600-000000000000}">
      <formula1>$O$9:$AN$9</formula1>
    </dataValidation>
    <dataValidation type="whole" allowBlank="1" showInputMessage="1" showErrorMessage="1" sqref="I8" xr:uid="{00000000-0002-0000-0600-000001000000}">
      <formula1>0</formula1>
      <formula2>1000</formula2>
    </dataValidation>
    <dataValidation type="list" showErrorMessage="1" errorTitle="UNEMPLOYMENT" error="YOU MUST SELECT AN OPTION  FROM THE DROP DOWN MENU" promptTitle="UNEMPLOYMENT" prompt="PLEASE SELECT FROM THE DROP DOWN MENU" sqref="I6" xr:uid="{00000000-0002-0000-0600-000002000000}">
      <formula1>$AS$6:$AT$6</formula1>
    </dataValidation>
    <dataValidation type="list" showInputMessage="1" errorTitle="UNEMPLOYMENT" error="YOU HAVE INDICATED THAT SOMEONE LIVING IN WALES WHO WAS PREVIUSLY UNEMPLOYED HAS GAINED EMPLOYMENT AS A RESULT OF THIS CONTRACT.  YOU MUST SELECT AN ANSWER FROM THIS DROP DOWN LIST." promptTitle="DDI – WAITH?" prompt="A oedd yr unigolyn hwn yn DDI – WAITH am hyd at 6 mis yn union cyn cael ei gymryd ymlaen?  _x000a__x000a_Dewiswch o gwymplen_x000a__x000a__x000a_" sqref="F11:H59" xr:uid="{00000000-0002-0000-0600-000003000000}">
      <formula1>$O$9:$P$9</formula1>
    </dataValidation>
    <dataValidation type="list" allowBlank="1" showInputMessage="1" showErrorMessage="1" errorTitle="DISADVANTAGED?" error="Please select from the drop down menu" promptTitle="GWEITHIWR DAN ANFANTAIS?" prompt="Dewiswch o'r gwymplen" sqref="I11:I59" xr:uid="{00000000-0002-0000-0600-000004000000}">
      <formula1>$Q$11:$R$11</formula1>
    </dataValidation>
    <dataValidation type="list" allowBlank="1" showInputMessage="1" showErrorMessage="1" errorTitle="DISADVANTAGED?" error="Please select from the drop down menu" promptTitle="GWEITHIWR DAN ANFANTAIS DDIFRIFO" prompt="Dewiswch o'r gwymplen" sqref="J11:J59" xr:uid="{00000000-0002-0000-0600-000005000000}">
      <formula1>$Q$11:$R$11</formula1>
    </dataValidation>
    <dataValidation type="list" allowBlank="1" showInputMessage="1" showErrorMessage="1" errorTitle="DISADVANTAGED?" error="Please select from the drop down menu" promptTitle="GWEITHIWR ANABL?" prompt="Dewiswch o'r gwymplen" sqref="K11:K59" xr:uid="{00000000-0002-0000-0600-000006000000}">
      <formula1>$Q$11:$S$11</formula1>
    </dataValidation>
    <dataValidation type="list" showInputMessage="1" showErrorMessage="1" errorTitle="EMPLOYMENT" error="YOU MUST SELECT AN OPTION  FROM THE DROP DOWN MENU" promptTitle="CYFLOGAETH" prompt="A fyddech cystal â chadarnhau a fydd yr unigolyn a gyflogir yn parhau mewn cyflogaeth y tu hwnt i'r contract presennol. _x000a__x000a_Dewiswch o'r gwymplen" sqref="L11:L59" xr:uid="{00000000-0002-0000-0600-000007000000}">
      <formula1>$Q$11:$R$11</formula1>
    </dataValidation>
  </dataValidations>
  <pageMargins left="0.70866141732283472" right="0.70866141732283472" top="0.94488188976377963" bottom="0.74803149606299213" header="0.31496062992125984" footer="0.31496062992125984"/>
  <pageSetup paperSize="8" scale="49" fitToHeight="2" orientation="portrait" horizontalDpi="300" verticalDpi="300" r:id="rId1"/>
  <headerFooter scaleWithDoc="0">
    <oddHeader>&amp;CTHE WELSH COMMUNITY BENEFITS MEASUREMENT TOOL&amp;R&amp;G</oddHeader>
  </headerFooter>
  <legacyDrawing r:id="rId2"/>
  <legacyDrawingHF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ublished="0">
    <pageSetUpPr fitToPage="1"/>
  </sheetPr>
  <dimension ref="A1:N80"/>
  <sheetViews>
    <sheetView showGridLines="0" zoomScale="80" zoomScaleNormal="80" workbookViewId="0">
      <pane ySplit="2" topLeftCell="A3" activePane="bottomLeft" state="frozen"/>
      <selection activeCell="B2" sqref="B2:J8"/>
      <selection pane="bottomLeft" activeCell="I3" sqref="I3:J3"/>
    </sheetView>
  </sheetViews>
  <sheetFormatPr defaultColWidth="9.26953125" defaultRowHeight="14.5" x14ac:dyDescent="0.35"/>
  <cols>
    <col min="1" max="1" width="3.7265625" style="1" customWidth="1"/>
    <col min="2" max="2" width="5.7265625" style="1" customWidth="1"/>
    <col min="3" max="6" width="9.26953125" style="1"/>
    <col min="7" max="7" width="13.54296875" style="1" customWidth="1"/>
    <col min="8" max="8" width="28.26953125" style="1" customWidth="1"/>
    <col min="9" max="9" width="15.7265625" style="1" customWidth="1"/>
    <col min="10" max="10" width="13.7265625" style="1" customWidth="1"/>
    <col min="11" max="11" width="42.7265625" style="1" customWidth="1"/>
    <col min="12" max="12" width="27.453125" style="1" customWidth="1"/>
    <col min="13" max="13" width="67.7265625" style="1" customWidth="1"/>
    <col min="14" max="14" width="57" style="1" customWidth="1"/>
    <col min="15" max="16384" width="9.26953125" style="1"/>
  </cols>
  <sheetData>
    <row r="1" spans="1:14" ht="21.75" customHeight="1" thickBot="1" x14ac:dyDescent="0.4">
      <c r="B1" s="109" t="s">
        <v>210</v>
      </c>
      <c r="C1" s="106"/>
      <c r="D1" s="106"/>
      <c r="E1" s="106"/>
      <c r="F1" s="106"/>
      <c r="G1" s="106"/>
      <c r="H1" s="106"/>
      <c r="I1" s="106"/>
      <c r="J1" s="107"/>
      <c r="K1" s="52"/>
    </row>
    <row r="2" spans="1:14" ht="24.75" customHeight="1" thickBot="1" x14ac:dyDescent="0.4">
      <c r="A2" s="282"/>
      <c r="B2" s="362" t="s">
        <v>203</v>
      </c>
      <c r="C2" s="419"/>
      <c r="D2" s="419"/>
      <c r="E2" s="419"/>
      <c r="F2" s="419"/>
      <c r="G2" s="419"/>
      <c r="H2" s="419"/>
      <c r="I2" s="419"/>
      <c r="J2" s="420"/>
      <c r="K2" s="47" t="s">
        <v>135</v>
      </c>
      <c r="L2" s="45" t="s">
        <v>185</v>
      </c>
      <c r="M2" s="11"/>
    </row>
    <row r="3" spans="1:14" ht="101.25" customHeight="1" x14ac:dyDescent="0.35">
      <c r="A3" s="415" t="s">
        <v>121</v>
      </c>
      <c r="B3" s="288">
        <v>4.0999999999999996</v>
      </c>
      <c r="C3" s="424" t="s">
        <v>204</v>
      </c>
      <c r="D3" s="424"/>
      <c r="E3" s="424"/>
      <c r="F3" s="424"/>
      <c r="G3" s="424"/>
      <c r="H3" s="425"/>
      <c r="I3" s="421"/>
      <c r="J3" s="421"/>
      <c r="K3" s="283" t="s">
        <v>497</v>
      </c>
      <c r="L3" s="284"/>
      <c r="M3" s="11"/>
      <c r="N3" s="52"/>
    </row>
    <row r="4" spans="1:14" ht="180.75" customHeight="1" x14ac:dyDescent="0.35">
      <c r="A4" s="416"/>
      <c r="B4" s="289">
        <v>4.2</v>
      </c>
      <c r="C4" s="409" t="s">
        <v>498</v>
      </c>
      <c r="D4" s="410"/>
      <c r="E4" s="410"/>
      <c r="F4" s="410"/>
      <c r="G4" s="410"/>
      <c r="H4" s="411"/>
      <c r="I4" s="422"/>
      <c r="J4" s="422"/>
      <c r="K4" s="275" t="s">
        <v>499</v>
      </c>
      <c r="L4" s="160"/>
      <c r="M4" s="11"/>
      <c r="N4" s="407"/>
    </row>
    <row r="5" spans="1:14" ht="268.5" customHeight="1" x14ac:dyDescent="0.35">
      <c r="A5" s="416"/>
      <c r="B5" s="289">
        <v>4.3</v>
      </c>
      <c r="C5" s="409" t="s">
        <v>205</v>
      </c>
      <c r="D5" s="410"/>
      <c r="E5" s="410"/>
      <c r="F5" s="410"/>
      <c r="G5" s="410"/>
      <c r="H5" s="411"/>
      <c r="I5" s="422"/>
      <c r="J5" s="422"/>
      <c r="K5" s="275" t="s">
        <v>500</v>
      </c>
      <c r="L5" s="117"/>
      <c r="M5" s="11"/>
      <c r="N5" s="408"/>
    </row>
    <row r="6" spans="1:14" ht="136.5" customHeight="1" x14ac:dyDescent="0.35">
      <c r="A6" s="416"/>
      <c r="B6" s="289">
        <v>4.4000000000000004</v>
      </c>
      <c r="C6" s="412" t="s">
        <v>206</v>
      </c>
      <c r="D6" s="413"/>
      <c r="E6" s="413"/>
      <c r="F6" s="413"/>
      <c r="G6" s="413"/>
      <c r="H6" s="414"/>
      <c r="I6" s="423" t="e">
        <f>(I4+I5)/I3</f>
        <v>#DIV/0!</v>
      </c>
      <c r="J6" s="423"/>
      <c r="K6" s="276" t="s">
        <v>207</v>
      </c>
      <c r="L6" s="117"/>
      <c r="M6" s="261"/>
      <c r="N6" s="157"/>
    </row>
    <row r="7" spans="1:14" ht="90" customHeight="1" x14ac:dyDescent="0.35">
      <c r="A7" s="417"/>
      <c r="B7" s="289">
        <v>4.5</v>
      </c>
      <c r="C7" s="412" t="s">
        <v>208</v>
      </c>
      <c r="D7" s="413"/>
      <c r="E7" s="413"/>
      <c r="F7" s="413"/>
      <c r="G7" s="413"/>
      <c r="H7" s="414"/>
      <c r="I7" s="418"/>
      <c r="J7" s="418"/>
      <c r="K7" s="311" t="s">
        <v>209</v>
      </c>
      <c r="L7" s="160"/>
      <c r="M7" s="261"/>
    </row>
    <row r="8" spans="1:14" x14ac:dyDescent="0.35">
      <c r="A8"/>
      <c r="B8"/>
      <c r="C8"/>
      <c r="D8"/>
      <c r="E8"/>
      <c r="F8"/>
      <c r="G8"/>
      <c r="H8"/>
      <c r="I8"/>
      <c r="J8"/>
      <c r="K8"/>
      <c r="L8"/>
      <c r="M8"/>
    </row>
    <row r="9" spans="1:14" x14ac:dyDescent="0.35">
      <c r="A9"/>
      <c r="B9"/>
      <c r="C9"/>
      <c r="D9"/>
      <c r="E9"/>
      <c r="F9"/>
      <c r="G9"/>
      <c r="H9"/>
      <c r="I9"/>
      <c r="J9"/>
      <c r="K9"/>
      <c r="L9"/>
      <c r="M9"/>
    </row>
    <row r="10" spans="1:14" x14ac:dyDescent="0.35">
      <c r="A10"/>
      <c r="B10"/>
      <c r="C10"/>
      <c r="D10"/>
      <c r="E10"/>
      <c r="F10"/>
      <c r="G10"/>
      <c r="H10"/>
      <c r="I10"/>
      <c r="J10"/>
      <c r="K10"/>
      <c r="L10"/>
      <c r="M10"/>
    </row>
    <row r="11" spans="1:14" x14ac:dyDescent="0.35">
      <c r="A11"/>
      <c r="B11"/>
      <c r="C11"/>
      <c r="D11"/>
      <c r="E11"/>
      <c r="F11"/>
      <c r="G11"/>
      <c r="H11"/>
      <c r="I11"/>
      <c r="J11"/>
      <c r="K11"/>
      <c r="L11"/>
      <c r="M11"/>
    </row>
    <row r="12" spans="1:14" x14ac:dyDescent="0.35">
      <c r="A12"/>
      <c r="B12"/>
      <c r="C12"/>
      <c r="D12"/>
      <c r="E12"/>
      <c r="F12"/>
      <c r="G12"/>
      <c r="H12"/>
      <c r="I12"/>
      <c r="J12"/>
      <c r="K12"/>
      <c r="L12"/>
      <c r="M12"/>
    </row>
    <row r="13" spans="1:14" x14ac:dyDescent="0.35">
      <c r="A13"/>
      <c r="B13"/>
      <c r="C13"/>
      <c r="D13"/>
      <c r="E13"/>
      <c r="F13"/>
      <c r="G13"/>
      <c r="H13"/>
      <c r="I13"/>
      <c r="J13"/>
      <c r="K13"/>
      <c r="L13"/>
      <c r="M13"/>
    </row>
    <row r="14" spans="1:14" x14ac:dyDescent="0.35">
      <c r="A14"/>
      <c r="B14"/>
      <c r="C14"/>
      <c r="D14"/>
      <c r="E14"/>
      <c r="F14"/>
      <c r="G14"/>
      <c r="H14"/>
      <c r="I14"/>
      <c r="J14"/>
      <c r="K14"/>
      <c r="L14"/>
      <c r="M14"/>
    </row>
    <row r="15" spans="1:14" x14ac:dyDescent="0.35">
      <c r="A15"/>
      <c r="B15"/>
      <c r="C15"/>
      <c r="D15"/>
      <c r="E15"/>
      <c r="F15"/>
      <c r="G15"/>
      <c r="H15"/>
      <c r="I15"/>
      <c r="J15"/>
      <c r="K15"/>
      <c r="L15"/>
      <c r="M15"/>
    </row>
    <row r="16" spans="1:14" x14ac:dyDescent="0.35">
      <c r="A16"/>
      <c r="B16"/>
      <c r="C16"/>
      <c r="D16"/>
      <c r="E16"/>
      <c r="F16"/>
      <c r="G16"/>
      <c r="H16"/>
      <c r="I16"/>
      <c r="J16"/>
      <c r="K16"/>
      <c r="L16"/>
      <c r="M16"/>
    </row>
    <row r="17" spans="1:13" x14ac:dyDescent="0.35">
      <c r="A17"/>
      <c r="B17"/>
      <c r="C17"/>
      <c r="D17"/>
      <c r="E17"/>
      <c r="F17"/>
      <c r="G17"/>
      <c r="H17"/>
      <c r="I17"/>
      <c r="J17"/>
      <c r="K17"/>
      <c r="L17"/>
      <c r="M17"/>
    </row>
    <row r="18" spans="1:13" x14ac:dyDescent="0.35">
      <c r="A18"/>
      <c r="B18"/>
      <c r="C18"/>
      <c r="D18"/>
      <c r="E18"/>
      <c r="F18"/>
      <c r="G18"/>
      <c r="H18"/>
      <c r="I18"/>
      <c r="J18"/>
      <c r="K18"/>
      <c r="L18"/>
      <c r="M18"/>
    </row>
    <row r="19" spans="1:13" x14ac:dyDescent="0.35">
      <c r="A19"/>
      <c r="B19"/>
      <c r="C19"/>
      <c r="D19"/>
      <c r="E19"/>
      <c r="F19"/>
      <c r="G19"/>
      <c r="H19"/>
      <c r="I19"/>
      <c r="J19"/>
      <c r="K19"/>
      <c r="L19"/>
      <c r="M19"/>
    </row>
    <row r="20" spans="1:13" x14ac:dyDescent="0.35">
      <c r="A20"/>
      <c r="B20"/>
      <c r="C20"/>
      <c r="D20"/>
      <c r="E20"/>
      <c r="F20"/>
      <c r="G20"/>
      <c r="H20"/>
      <c r="I20"/>
      <c r="J20"/>
      <c r="K20"/>
      <c r="L20"/>
      <c r="M20"/>
    </row>
    <row r="21" spans="1:13" x14ac:dyDescent="0.35">
      <c r="A21"/>
      <c r="B21"/>
      <c r="C21"/>
      <c r="D21"/>
      <c r="E21"/>
      <c r="F21"/>
      <c r="G21"/>
      <c r="H21"/>
      <c r="I21"/>
      <c r="J21"/>
      <c r="K21"/>
      <c r="L21"/>
      <c r="M21"/>
    </row>
    <row r="22" spans="1:13" x14ac:dyDescent="0.35">
      <c r="A22"/>
      <c r="B22"/>
      <c r="C22"/>
      <c r="D22"/>
      <c r="E22"/>
      <c r="F22"/>
      <c r="G22"/>
      <c r="H22"/>
      <c r="I22"/>
      <c r="J22"/>
      <c r="K22"/>
      <c r="L22"/>
      <c r="M22"/>
    </row>
    <row r="23" spans="1:13" x14ac:dyDescent="0.35">
      <c r="A23"/>
      <c r="B23"/>
      <c r="C23"/>
      <c r="D23"/>
      <c r="E23"/>
      <c r="F23"/>
      <c r="G23"/>
      <c r="H23"/>
      <c r="I23"/>
      <c r="J23"/>
      <c r="K23"/>
      <c r="L23"/>
      <c r="M23"/>
    </row>
    <row r="24" spans="1:13" x14ac:dyDescent="0.35">
      <c r="A24"/>
      <c r="B24"/>
      <c r="C24"/>
      <c r="D24"/>
      <c r="E24"/>
      <c r="F24"/>
      <c r="G24"/>
      <c r="H24"/>
      <c r="I24"/>
      <c r="J24"/>
      <c r="K24"/>
      <c r="L24"/>
      <c r="M24"/>
    </row>
    <row r="25" spans="1:13" x14ac:dyDescent="0.35">
      <c r="A25"/>
      <c r="B25"/>
      <c r="C25"/>
      <c r="D25"/>
      <c r="E25"/>
      <c r="F25"/>
      <c r="G25"/>
      <c r="H25"/>
      <c r="I25"/>
      <c r="J25"/>
      <c r="K25"/>
      <c r="L25"/>
      <c r="M25"/>
    </row>
    <row r="26" spans="1:13" x14ac:dyDescent="0.35">
      <c r="A26"/>
      <c r="B26"/>
      <c r="C26"/>
      <c r="D26"/>
      <c r="E26"/>
      <c r="F26"/>
      <c r="G26"/>
      <c r="H26"/>
      <c r="I26"/>
      <c r="J26"/>
      <c r="K26"/>
      <c r="L26"/>
      <c r="M26"/>
    </row>
    <row r="27" spans="1:13" x14ac:dyDescent="0.35">
      <c r="A27"/>
      <c r="B27"/>
      <c r="C27"/>
      <c r="D27"/>
      <c r="E27"/>
      <c r="F27"/>
      <c r="G27"/>
      <c r="H27"/>
      <c r="I27"/>
      <c r="J27"/>
      <c r="K27"/>
      <c r="L27"/>
      <c r="M27"/>
    </row>
    <row r="28" spans="1:13" x14ac:dyDescent="0.35">
      <c r="A28"/>
      <c r="B28"/>
      <c r="C28"/>
      <c r="D28"/>
      <c r="E28"/>
      <c r="F28"/>
      <c r="G28"/>
      <c r="H28"/>
      <c r="I28"/>
      <c r="J28"/>
      <c r="K28"/>
      <c r="L28"/>
      <c r="M28"/>
    </row>
    <row r="29" spans="1:13" x14ac:dyDescent="0.35">
      <c r="A29"/>
      <c r="B29"/>
      <c r="C29"/>
      <c r="D29"/>
      <c r="E29"/>
      <c r="F29"/>
      <c r="G29"/>
      <c r="H29"/>
      <c r="I29"/>
      <c r="J29"/>
      <c r="K29"/>
      <c r="L29"/>
      <c r="M29"/>
    </row>
    <row r="30" spans="1:13" x14ac:dyDescent="0.35">
      <c r="A30"/>
      <c r="B30"/>
      <c r="C30"/>
      <c r="D30"/>
      <c r="E30"/>
      <c r="F30"/>
      <c r="G30"/>
      <c r="H30"/>
      <c r="I30"/>
      <c r="J30"/>
      <c r="K30"/>
      <c r="L30"/>
      <c r="M30"/>
    </row>
    <row r="31" spans="1:13" x14ac:dyDescent="0.35">
      <c r="A31"/>
      <c r="B31"/>
      <c r="C31"/>
      <c r="D31"/>
      <c r="E31"/>
      <c r="F31"/>
      <c r="G31"/>
      <c r="H31"/>
      <c r="I31"/>
      <c r="J31"/>
      <c r="K31"/>
      <c r="L31"/>
      <c r="M31"/>
    </row>
    <row r="32" spans="1:13" x14ac:dyDescent="0.35">
      <c r="A32"/>
      <c r="B32"/>
      <c r="C32"/>
      <c r="D32"/>
      <c r="E32"/>
      <c r="F32"/>
      <c r="G32"/>
      <c r="H32"/>
      <c r="I32"/>
      <c r="J32"/>
      <c r="K32"/>
      <c r="L32"/>
      <c r="M32"/>
    </row>
    <row r="33" spans="1:13" x14ac:dyDescent="0.35">
      <c r="A33"/>
      <c r="B33"/>
      <c r="C33"/>
      <c r="D33"/>
      <c r="E33"/>
      <c r="F33"/>
      <c r="G33"/>
      <c r="H33"/>
      <c r="I33"/>
      <c r="J33"/>
      <c r="K33"/>
      <c r="L33"/>
      <c r="M33"/>
    </row>
    <row r="34" spans="1:13" x14ac:dyDescent="0.35">
      <c r="A34"/>
      <c r="B34"/>
      <c r="C34"/>
      <c r="D34"/>
      <c r="E34"/>
      <c r="F34"/>
      <c r="G34"/>
      <c r="H34"/>
      <c r="I34"/>
      <c r="J34"/>
      <c r="K34"/>
      <c r="L34"/>
      <c r="M34"/>
    </row>
    <row r="35" spans="1:13" x14ac:dyDescent="0.35">
      <c r="A35"/>
      <c r="B35"/>
      <c r="C35"/>
      <c r="D35"/>
      <c r="E35"/>
      <c r="F35"/>
      <c r="G35"/>
      <c r="H35"/>
      <c r="I35"/>
      <c r="J35"/>
      <c r="K35"/>
      <c r="L35"/>
      <c r="M35"/>
    </row>
    <row r="36" spans="1:13" x14ac:dyDescent="0.35">
      <c r="A36"/>
      <c r="B36"/>
      <c r="C36"/>
      <c r="D36"/>
      <c r="E36"/>
      <c r="F36"/>
      <c r="G36"/>
      <c r="H36"/>
      <c r="I36"/>
      <c r="J36"/>
      <c r="K36"/>
      <c r="L36"/>
      <c r="M36"/>
    </row>
    <row r="37" spans="1:13" x14ac:dyDescent="0.35">
      <c r="A37"/>
      <c r="B37"/>
      <c r="C37"/>
      <c r="D37"/>
      <c r="E37"/>
      <c r="F37"/>
      <c r="G37"/>
      <c r="H37"/>
      <c r="I37"/>
      <c r="J37"/>
      <c r="K37"/>
      <c r="L37"/>
      <c r="M37"/>
    </row>
    <row r="38" spans="1:13" x14ac:dyDescent="0.35">
      <c r="A38"/>
      <c r="B38"/>
      <c r="C38"/>
      <c r="D38"/>
      <c r="E38"/>
      <c r="F38"/>
      <c r="G38"/>
      <c r="H38"/>
      <c r="I38"/>
      <c r="J38"/>
      <c r="K38"/>
      <c r="L38"/>
      <c r="M38"/>
    </row>
    <row r="39" spans="1:13" x14ac:dyDescent="0.35">
      <c r="A39"/>
      <c r="B39"/>
      <c r="C39"/>
      <c r="D39"/>
      <c r="E39"/>
      <c r="F39"/>
      <c r="G39"/>
      <c r="H39"/>
      <c r="I39"/>
      <c r="J39"/>
      <c r="K39"/>
      <c r="L39"/>
      <c r="M39"/>
    </row>
    <row r="40" spans="1:13" x14ac:dyDescent="0.35">
      <c r="A40"/>
      <c r="B40"/>
      <c r="C40"/>
      <c r="D40"/>
      <c r="E40"/>
      <c r="F40"/>
      <c r="G40"/>
      <c r="H40"/>
      <c r="I40"/>
      <c r="J40"/>
      <c r="K40"/>
      <c r="L40"/>
      <c r="M40"/>
    </row>
    <row r="41" spans="1:13" x14ac:dyDescent="0.35">
      <c r="A41"/>
      <c r="B41"/>
      <c r="C41"/>
      <c r="D41"/>
      <c r="E41"/>
      <c r="F41"/>
      <c r="G41"/>
      <c r="H41"/>
      <c r="I41"/>
      <c r="J41"/>
      <c r="K41"/>
      <c r="L41"/>
      <c r="M41"/>
    </row>
    <row r="42" spans="1:13" x14ac:dyDescent="0.35">
      <c r="A42"/>
      <c r="B42"/>
      <c r="C42"/>
      <c r="D42"/>
      <c r="E42"/>
      <c r="F42"/>
      <c r="G42"/>
      <c r="H42"/>
      <c r="I42"/>
      <c r="J42"/>
      <c r="K42"/>
      <c r="L42"/>
      <c r="M42"/>
    </row>
    <row r="43" spans="1:13" x14ac:dyDescent="0.35">
      <c r="A43"/>
      <c r="B43"/>
      <c r="C43"/>
      <c r="D43"/>
      <c r="E43"/>
      <c r="F43"/>
      <c r="G43"/>
      <c r="H43"/>
      <c r="I43"/>
      <c r="J43"/>
      <c r="K43"/>
      <c r="L43"/>
      <c r="M43"/>
    </row>
    <row r="44" spans="1:13" x14ac:dyDescent="0.35">
      <c r="A44"/>
      <c r="B44"/>
      <c r="C44"/>
      <c r="D44"/>
      <c r="E44"/>
      <c r="F44"/>
      <c r="G44"/>
      <c r="H44"/>
      <c r="I44"/>
      <c r="J44"/>
      <c r="K44"/>
      <c r="L44"/>
      <c r="M44"/>
    </row>
    <row r="45" spans="1:13" x14ac:dyDescent="0.35">
      <c r="A45"/>
      <c r="B45"/>
      <c r="C45"/>
      <c r="D45"/>
      <c r="E45"/>
      <c r="F45"/>
      <c r="G45"/>
      <c r="H45"/>
      <c r="I45"/>
      <c r="J45"/>
      <c r="K45"/>
      <c r="L45"/>
      <c r="M45"/>
    </row>
    <row r="46" spans="1:13" x14ac:dyDescent="0.35">
      <c r="A46"/>
      <c r="B46"/>
      <c r="C46"/>
      <c r="D46"/>
      <c r="E46"/>
      <c r="F46"/>
      <c r="G46"/>
      <c r="H46"/>
      <c r="I46"/>
      <c r="J46"/>
      <c r="K46"/>
      <c r="L46"/>
      <c r="M46"/>
    </row>
    <row r="47" spans="1:13" x14ac:dyDescent="0.35">
      <c r="A47"/>
      <c r="B47"/>
      <c r="C47"/>
      <c r="D47"/>
      <c r="E47"/>
      <c r="F47"/>
      <c r="G47"/>
      <c r="H47"/>
      <c r="I47"/>
      <c r="J47"/>
      <c r="K47"/>
      <c r="L47"/>
      <c r="M47"/>
    </row>
    <row r="48" spans="1:13" x14ac:dyDescent="0.35">
      <c r="A48"/>
      <c r="B48"/>
      <c r="C48"/>
      <c r="D48"/>
      <c r="E48"/>
      <c r="F48"/>
      <c r="G48"/>
      <c r="H48"/>
      <c r="I48"/>
      <c r="J48"/>
      <c r="K48"/>
      <c r="L48"/>
      <c r="M48"/>
    </row>
    <row r="49" spans="1:13" x14ac:dyDescent="0.35">
      <c r="A49"/>
      <c r="B49"/>
      <c r="C49"/>
      <c r="D49"/>
      <c r="E49"/>
      <c r="F49"/>
      <c r="G49"/>
      <c r="H49"/>
      <c r="I49"/>
      <c r="J49"/>
      <c r="K49"/>
      <c r="L49"/>
      <c r="M49"/>
    </row>
    <row r="50" spans="1:13" x14ac:dyDescent="0.35">
      <c r="A50"/>
      <c r="B50"/>
      <c r="C50"/>
      <c r="D50"/>
      <c r="E50"/>
      <c r="F50"/>
      <c r="G50"/>
      <c r="H50"/>
      <c r="I50"/>
      <c r="J50"/>
      <c r="K50"/>
      <c r="L50"/>
      <c r="M50"/>
    </row>
    <row r="51" spans="1:13" x14ac:dyDescent="0.35">
      <c r="A51"/>
      <c r="B51"/>
      <c r="C51"/>
      <c r="D51"/>
      <c r="E51"/>
      <c r="F51"/>
      <c r="G51"/>
      <c r="H51"/>
      <c r="I51"/>
      <c r="J51"/>
      <c r="K51"/>
      <c r="L51"/>
      <c r="M51"/>
    </row>
    <row r="52" spans="1:13" x14ac:dyDescent="0.35">
      <c r="A52"/>
      <c r="B52"/>
      <c r="C52"/>
      <c r="D52"/>
      <c r="E52"/>
      <c r="F52"/>
      <c r="G52"/>
      <c r="H52"/>
      <c r="I52"/>
      <c r="J52"/>
      <c r="K52"/>
      <c r="L52"/>
      <c r="M52"/>
    </row>
    <row r="53" spans="1:13" x14ac:dyDescent="0.35">
      <c r="A53"/>
      <c r="B53"/>
      <c r="C53"/>
      <c r="D53"/>
      <c r="E53"/>
      <c r="F53"/>
      <c r="G53"/>
      <c r="H53"/>
      <c r="I53"/>
      <c r="J53"/>
      <c r="K53"/>
      <c r="L53"/>
      <c r="M53"/>
    </row>
    <row r="54" spans="1:13" x14ac:dyDescent="0.35">
      <c r="A54"/>
      <c r="B54"/>
      <c r="C54"/>
      <c r="D54"/>
      <c r="E54"/>
      <c r="F54"/>
      <c r="G54"/>
      <c r="H54"/>
      <c r="I54"/>
      <c r="J54"/>
      <c r="K54"/>
      <c r="L54"/>
      <c r="M54"/>
    </row>
    <row r="55" spans="1:13" x14ac:dyDescent="0.35">
      <c r="A55"/>
      <c r="B55"/>
      <c r="C55"/>
      <c r="D55"/>
      <c r="E55"/>
      <c r="F55"/>
      <c r="G55"/>
      <c r="H55"/>
      <c r="I55"/>
      <c r="J55"/>
      <c r="K55"/>
      <c r="L55"/>
      <c r="M55"/>
    </row>
    <row r="56" spans="1:13" x14ac:dyDescent="0.35">
      <c r="A56"/>
      <c r="B56"/>
      <c r="C56"/>
      <c r="D56"/>
      <c r="E56"/>
      <c r="F56"/>
      <c r="G56"/>
      <c r="H56"/>
      <c r="I56"/>
      <c r="J56"/>
      <c r="K56"/>
      <c r="L56"/>
      <c r="M56"/>
    </row>
    <row r="57" spans="1:13" x14ac:dyDescent="0.35">
      <c r="A57"/>
      <c r="B57"/>
      <c r="C57"/>
      <c r="D57"/>
      <c r="E57"/>
      <c r="F57"/>
      <c r="G57"/>
      <c r="H57"/>
      <c r="I57"/>
      <c r="J57"/>
      <c r="K57"/>
      <c r="L57"/>
      <c r="M57"/>
    </row>
    <row r="58" spans="1:13" x14ac:dyDescent="0.35">
      <c r="A58"/>
      <c r="B58"/>
      <c r="C58"/>
      <c r="D58"/>
      <c r="E58"/>
      <c r="F58"/>
      <c r="G58"/>
      <c r="H58"/>
      <c r="I58"/>
      <c r="J58"/>
      <c r="K58"/>
      <c r="L58"/>
      <c r="M58"/>
    </row>
    <row r="59" spans="1:13" x14ac:dyDescent="0.35">
      <c r="A59"/>
      <c r="B59"/>
      <c r="C59"/>
      <c r="D59"/>
      <c r="E59"/>
      <c r="F59"/>
      <c r="G59"/>
      <c r="H59"/>
      <c r="I59"/>
      <c r="J59"/>
      <c r="K59"/>
      <c r="L59"/>
      <c r="M59"/>
    </row>
    <row r="60" spans="1:13" x14ac:dyDescent="0.35">
      <c r="A60"/>
      <c r="B60"/>
      <c r="C60"/>
      <c r="D60"/>
      <c r="E60"/>
      <c r="F60"/>
      <c r="G60"/>
      <c r="H60"/>
      <c r="I60"/>
      <c r="J60"/>
      <c r="K60"/>
      <c r="L60"/>
      <c r="M60"/>
    </row>
    <row r="61" spans="1:13" x14ac:dyDescent="0.35">
      <c r="A61"/>
      <c r="B61"/>
      <c r="C61"/>
      <c r="D61"/>
      <c r="E61"/>
      <c r="F61"/>
      <c r="G61"/>
      <c r="H61"/>
      <c r="I61"/>
      <c r="J61"/>
      <c r="K61"/>
      <c r="L61"/>
      <c r="M61"/>
    </row>
    <row r="62" spans="1:13" x14ac:dyDescent="0.35">
      <c r="A62"/>
      <c r="B62"/>
      <c r="C62"/>
      <c r="D62"/>
      <c r="E62"/>
      <c r="F62"/>
      <c r="G62"/>
      <c r="H62"/>
      <c r="I62"/>
      <c r="J62"/>
      <c r="K62"/>
      <c r="L62"/>
      <c r="M62"/>
    </row>
    <row r="63" spans="1:13" x14ac:dyDescent="0.35">
      <c r="A63"/>
      <c r="B63"/>
      <c r="C63"/>
      <c r="D63"/>
      <c r="E63"/>
      <c r="F63"/>
      <c r="G63"/>
      <c r="H63"/>
      <c r="I63"/>
      <c r="J63"/>
      <c r="K63"/>
      <c r="L63"/>
      <c r="M63"/>
    </row>
    <row r="64" spans="1:13" x14ac:dyDescent="0.35">
      <c r="A64"/>
      <c r="B64"/>
      <c r="C64"/>
      <c r="D64"/>
      <c r="E64"/>
      <c r="F64"/>
      <c r="G64"/>
      <c r="H64"/>
      <c r="I64"/>
      <c r="J64"/>
      <c r="K64"/>
      <c r="L64"/>
      <c r="M64"/>
    </row>
    <row r="65" spans="1:13" x14ac:dyDescent="0.35">
      <c r="A65"/>
      <c r="B65"/>
      <c r="C65"/>
      <c r="D65"/>
      <c r="E65"/>
      <c r="F65"/>
      <c r="G65"/>
      <c r="H65"/>
      <c r="I65"/>
      <c r="J65"/>
      <c r="K65"/>
      <c r="L65"/>
      <c r="M65"/>
    </row>
    <row r="66" spans="1:13" x14ac:dyDescent="0.35">
      <c r="A66"/>
      <c r="B66"/>
      <c r="C66"/>
      <c r="D66"/>
      <c r="E66"/>
      <c r="F66"/>
      <c r="G66"/>
      <c r="H66"/>
      <c r="I66"/>
      <c r="J66"/>
      <c r="K66"/>
      <c r="L66"/>
      <c r="M66"/>
    </row>
    <row r="67" spans="1:13" x14ac:dyDescent="0.35">
      <c r="A67"/>
      <c r="B67"/>
      <c r="C67"/>
      <c r="D67"/>
      <c r="E67"/>
      <c r="F67"/>
      <c r="G67"/>
      <c r="H67"/>
      <c r="I67"/>
      <c r="J67"/>
      <c r="K67"/>
      <c r="L67"/>
      <c r="M67"/>
    </row>
    <row r="68" spans="1:13" x14ac:dyDescent="0.35">
      <c r="A68"/>
      <c r="B68"/>
      <c r="C68"/>
      <c r="D68"/>
      <c r="E68"/>
      <c r="F68"/>
      <c r="G68"/>
      <c r="H68"/>
      <c r="I68"/>
      <c r="J68"/>
      <c r="K68"/>
      <c r="L68"/>
      <c r="M68"/>
    </row>
    <row r="69" spans="1:13" x14ac:dyDescent="0.35">
      <c r="A69"/>
      <c r="B69"/>
      <c r="C69"/>
      <c r="D69"/>
      <c r="E69"/>
      <c r="F69"/>
      <c r="G69"/>
      <c r="H69"/>
      <c r="I69"/>
      <c r="J69"/>
      <c r="K69"/>
      <c r="L69"/>
      <c r="M69"/>
    </row>
    <row r="70" spans="1:13" x14ac:dyDescent="0.35">
      <c r="A70"/>
      <c r="B70"/>
      <c r="C70"/>
      <c r="D70"/>
      <c r="E70"/>
      <c r="F70"/>
      <c r="G70"/>
      <c r="H70"/>
      <c r="I70"/>
      <c r="J70"/>
      <c r="K70"/>
      <c r="L70"/>
      <c r="M70"/>
    </row>
    <row r="71" spans="1:13" x14ac:dyDescent="0.35">
      <c r="A71"/>
      <c r="B71"/>
      <c r="C71"/>
      <c r="D71"/>
      <c r="E71"/>
      <c r="F71"/>
      <c r="G71"/>
      <c r="H71"/>
      <c r="I71"/>
      <c r="J71"/>
      <c r="K71"/>
      <c r="L71"/>
      <c r="M71"/>
    </row>
    <row r="72" spans="1:13" x14ac:dyDescent="0.35">
      <c r="A72"/>
      <c r="B72"/>
      <c r="C72"/>
      <c r="D72"/>
      <c r="E72"/>
      <c r="F72"/>
      <c r="G72"/>
      <c r="H72"/>
      <c r="I72"/>
      <c r="J72"/>
      <c r="K72"/>
      <c r="L72"/>
      <c r="M72"/>
    </row>
    <row r="73" spans="1:13" x14ac:dyDescent="0.35">
      <c r="A73"/>
      <c r="B73"/>
      <c r="C73"/>
      <c r="D73"/>
      <c r="E73"/>
      <c r="F73"/>
      <c r="G73"/>
      <c r="H73"/>
      <c r="I73"/>
      <c r="J73"/>
      <c r="K73"/>
      <c r="L73"/>
      <c r="M73"/>
    </row>
    <row r="74" spans="1:13" x14ac:dyDescent="0.35">
      <c r="A74"/>
      <c r="B74"/>
      <c r="C74"/>
      <c r="D74"/>
      <c r="E74"/>
      <c r="F74"/>
      <c r="G74"/>
      <c r="H74"/>
      <c r="I74"/>
      <c r="J74"/>
      <c r="K74"/>
      <c r="L74"/>
      <c r="M74"/>
    </row>
    <row r="75" spans="1:13" x14ac:dyDescent="0.35">
      <c r="A75"/>
      <c r="B75"/>
      <c r="C75"/>
      <c r="D75"/>
      <c r="E75"/>
      <c r="F75"/>
      <c r="G75"/>
      <c r="H75"/>
      <c r="I75"/>
      <c r="J75"/>
      <c r="K75"/>
      <c r="L75"/>
      <c r="M75"/>
    </row>
    <row r="76" spans="1:13" x14ac:dyDescent="0.35">
      <c r="A76"/>
      <c r="B76"/>
      <c r="C76"/>
      <c r="D76"/>
      <c r="E76"/>
      <c r="F76"/>
      <c r="G76"/>
      <c r="H76"/>
      <c r="I76"/>
      <c r="J76"/>
      <c r="K76"/>
      <c r="L76"/>
      <c r="M76"/>
    </row>
    <row r="77" spans="1:13" x14ac:dyDescent="0.35">
      <c r="A77"/>
      <c r="B77"/>
      <c r="C77"/>
      <c r="D77"/>
      <c r="E77"/>
      <c r="F77"/>
      <c r="G77"/>
      <c r="H77"/>
      <c r="I77"/>
      <c r="J77"/>
      <c r="K77"/>
      <c r="L77"/>
      <c r="M77"/>
    </row>
    <row r="78" spans="1:13" x14ac:dyDescent="0.35">
      <c r="A78"/>
      <c r="B78"/>
      <c r="C78"/>
      <c r="D78"/>
      <c r="E78"/>
      <c r="F78"/>
      <c r="G78"/>
      <c r="H78"/>
      <c r="I78"/>
      <c r="J78"/>
      <c r="K78"/>
      <c r="L78"/>
      <c r="M78"/>
    </row>
    <row r="79" spans="1:13" x14ac:dyDescent="0.35">
      <c r="A79"/>
      <c r="B79"/>
      <c r="C79"/>
      <c r="D79"/>
      <c r="E79"/>
      <c r="F79"/>
      <c r="G79"/>
      <c r="H79"/>
      <c r="I79"/>
      <c r="J79"/>
      <c r="K79"/>
      <c r="L79"/>
      <c r="M79"/>
    </row>
    <row r="80" spans="1:13" x14ac:dyDescent="0.35">
      <c r="A80"/>
      <c r="B80"/>
      <c r="C80"/>
      <c r="D80"/>
      <c r="E80"/>
      <c r="F80"/>
      <c r="G80"/>
      <c r="H80"/>
      <c r="I80"/>
      <c r="J80"/>
      <c r="K80"/>
      <c r="L80"/>
      <c r="M80"/>
    </row>
  </sheetData>
  <sheetProtection sheet="1" selectLockedCells="1"/>
  <mergeCells count="13">
    <mergeCell ref="A3:A7"/>
    <mergeCell ref="I7:J7"/>
    <mergeCell ref="B2:J2"/>
    <mergeCell ref="I3:J3"/>
    <mergeCell ref="I4:J4"/>
    <mergeCell ref="I5:J5"/>
    <mergeCell ref="I6:J6"/>
    <mergeCell ref="C3:H3"/>
    <mergeCell ref="N4:N5"/>
    <mergeCell ref="C4:H4"/>
    <mergeCell ref="C5:H5"/>
    <mergeCell ref="C7:H7"/>
    <mergeCell ref="C6:H6"/>
  </mergeCells>
  <phoneticPr fontId="15" type="noConversion"/>
  <pageMargins left="0.70866141732283472" right="0.70866141732283472" top="0.94488188976377963" bottom="0.74803149606299213" header="0.31496062992125984" footer="0.31496062992125984"/>
  <pageSetup paperSize="8" scale="34" orientation="portrait" r:id="rId1"/>
  <headerFooter scaleWithDoc="0">
    <oddHeader>&amp;CTHE WELSH COMMUNITY BENEFITS MEASUREMENT TOOL&amp;R&amp;G</oddHeader>
  </headerFooter>
  <legacyDrawing r:id="rId2"/>
  <legacyDrawingHF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ublished="0"/>
  <dimension ref="A1:P15"/>
  <sheetViews>
    <sheetView zoomScale="80" zoomScaleNormal="80" workbookViewId="0"/>
  </sheetViews>
  <sheetFormatPr defaultColWidth="9.26953125" defaultRowHeight="14.5" x14ac:dyDescent="0.35"/>
  <cols>
    <col min="1" max="1" width="3.7265625" style="1" customWidth="1"/>
    <col min="2" max="2" width="5.7265625" style="1" customWidth="1"/>
    <col min="3" max="7" width="9.26953125" style="1"/>
    <col min="8" max="8" width="17.7265625" style="1" customWidth="1"/>
    <col min="9" max="9" width="22.453125" style="1" customWidth="1"/>
    <col min="10" max="10" width="52" style="1" customWidth="1"/>
    <col min="11" max="11" width="42.7265625" style="1" customWidth="1"/>
    <col min="12" max="15" width="9.26953125" style="1" hidden="1" customWidth="1"/>
    <col min="16" max="16" width="73.453125" style="1" customWidth="1"/>
    <col min="17" max="16384" width="9.26953125" style="1"/>
  </cols>
  <sheetData>
    <row r="1" spans="1:16" ht="21" customHeight="1" thickBot="1" x14ac:dyDescent="0.4">
      <c r="B1" s="109" t="s">
        <v>272</v>
      </c>
      <c r="C1" s="106"/>
      <c r="D1" s="106"/>
      <c r="E1" s="106"/>
      <c r="F1" s="106"/>
      <c r="G1" s="106"/>
      <c r="H1" s="106"/>
      <c r="I1" s="106"/>
      <c r="J1" s="107"/>
      <c r="K1" s="52"/>
    </row>
    <row r="2" spans="1:16" ht="42.75" customHeight="1" thickBot="1" x14ac:dyDescent="0.4">
      <c r="B2" s="319" t="s">
        <v>211</v>
      </c>
      <c r="C2" s="394"/>
      <c r="D2" s="394"/>
      <c r="E2" s="394"/>
      <c r="F2" s="394"/>
      <c r="G2" s="394"/>
      <c r="H2" s="394"/>
      <c r="I2" s="394"/>
      <c r="J2" s="46" t="s">
        <v>135</v>
      </c>
      <c r="K2" s="4" t="s">
        <v>185</v>
      </c>
      <c r="L2" s="11"/>
    </row>
    <row r="3" spans="1:16" ht="116" x14ac:dyDescent="0.35">
      <c r="A3" s="426" t="s">
        <v>126</v>
      </c>
      <c r="B3" s="134">
        <v>5.0999999999999996</v>
      </c>
      <c r="C3" s="366" t="s">
        <v>501</v>
      </c>
      <c r="D3" s="366"/>
      <c r="E3" s="366"/>
      <c r="F3" s="366"/>
      <c r="G3" s="366"/>
      <c r="H3" s="366"/>
      <c r="I3" s="200"/>
      <c r="J3" s="92" t="s">
        <v>506</v>
      </c>
      <c r="K3" s="222"/>
    </row>
    <row r="4" spans="1:16" ht="224.25" customHeight="1" x14ac:dyDescent="0.35">
      <c r="A4" s="426"/>
      <c r="B4" s="134">
        <v>5.2</v>
      </c>
      <c r="C4" s="427" t="s">
        <v>508</v>
      </c>
      <c r="D4" s="427"/>
      <c r="E4" s="427"/>
      <c r="F4" s="427"/>
      <c r="G4" s="427"/>
      <c r="H4" s="427"/>
      <c r="I4" s="200"/>
      <c r="J4" s="92" t="s">
        <v>507</v>
      </c>
      <c r="K4" s="222"/>
    </row>
    <row r="5" spans="1:16" ht="193.5" customHeight="1" thickBot="1" x14ac:dyDescent="0.4">
      <c r="A5" s="426"/>
      <c r="B5" s="134">
        <v>5.3</v>
      </c>
      <c r="C5" s="366" t="s">
        <v>509</v>
      </c>
      <c r="D5" s="366"/>
      <c r="E5" s="366"/>
      <c r="F5" s="366"/>
      <c r="G5" s="366"/>
      <c r="H5" s="366"/>
      <c r="I5" s="200"/>
      <c r="J5" s="159" t="s">
        <v>510</v>
      </c>
      <c r="K5" s="160" t="s">
        <v>511</v>
      </c>
    </row>
    <row r="6" spans="1:16" ht="153.75" customHeight="1" thickBot="1" x14ac:dyDescent="0.4">
      <c r="A6" s="430" t="s">
        <v>121</v>
      </c>
      <c r="B6" s="223">
        <v>5.4</v>
      </c>
      <c r="C6" s="434" t="s">
        <v>625</v>
      </c>
      <c r="D6" s="434"/>
      <c r="E6" s="434"/>
      <c r="F6" s="434"/>
      <c r="G6" s="434"/>
      <c r="H6" s="434"/>
      <c r="I6" s="258"/>
      <c r="J6" s="166" t="s">
        <v>212</v>
      </c>
      <c r="K6" s="167"/>
      <c r="M6" s="1" t="s">
        <v>608</v>
      </c>
      <c r="N6" s="1" t="s">
        <v>609</v>
      </c>
      <c r="P6" s="407"/>
    </row>
    <row r="7" spans="1:16" ht="51.75" customHeight="1" thickBot="1" x14ac:dyDescent="0.4">
      <c r="A7" s="431"/>
      <c r="B7" s="223">
        <v>5.5</v>
      </c>
      <c r="C7" s="434" t="s">
        <v>215</v>
      </c>
      <c r="D7" s="434"/>
      <c r="E7" s="434"/>
      <c r="F7" s="434"/>
      <c r="G7" s="434"/>
      <c r="H7" s="434"/>
      <c r="I7" s="259"/>
      <c r="J7" s="166" t="s">
        <v>220</v>
      </c>
      <c r="K7" s="167"/>
      <c r="P7" s="428"/>
    </row>
    <row r="8" spans="1:16" ht="51.75" customHeight="1" thickBot="1" x14ac:dyDescent="0.4">
      <c r="A8" s="431"/>
      <c r="B8" s="223">
        <v>5.6</v>
      </c>
      <c r="C8" s="434" t="s">
        <v>213</v>
      </c>
      <c r="D8" s="434"/>
      <c r="E8" s="434"/>
      <c r="F8" s="434"/>
      <c r="G8" s="434"/>
      <c r="H8" s="434"/>
      <c r="I8" s="259"/>
      <c r="J8" s="166" t="s">
        <v>220</v>
      </c>
      <c r="K8" s="167"/>
      <c r="P8" s="428"/>
    </row>
    <row r="9" spans="1:16" ht="51.75" customHeight="1" thickBot="1" x14ac:dyDescent="0.4">
      <c r="A9" s="431"/>
      <c r="B9" s="223">
        <v>5.7</v>
      </c>
      <c r="C9" s="434" t="s">
        <v>214</v>
      </c>
      <c r="D9" s="434"/>
      <c r="E9" s="434"/>
      <c r="F9" s="434"/>
      <c r="G9" s="434"/>
      <c r="H9" s="434"/>
      <c r="I9" s="259"/>
      <c r="J9" s="166" t="s">
        <v>220</v>
      </c>
      <c r="K9" s="167"/>
      <c r="P9" s="428"/>
    </row>
    <row r="10" spans="1:16" ht="51.75" customHeight="1" thickBot="1" x14ac:dyDescent="0.4">
      <c r="A10" s="431"/>
      <c r="B10" s="223">
        <v>5.8</v>
      </c>
      <c r="C10" s="434" t="s">
        <v>216</v>
      </c>
      <c r="D10" s="434"/>
      <c r="E10" s="434"/>
      <c r="F10" s="434"/>
      <c r="G10" s="434"/>
      <c r="H10" s="434"/>
      <c r="I10" s="259"/>
      <c r="J10" s="166" t="s">
        <v>220</v>
      </c>
      <c r="K10" s="167"/>
      <c r="P10" s="428"/>
    </row>
    <row r="11" spans="1:16" ht="51.75" customHeight="1" thickBot="1" x14ac:dyDescent="0.4">
      <c r="A11" s="431"/>
      <c r="B11" s="223">
        <v>5.9</v>
      </c>
      <c r="C11" s="435" t="s">
        <v>502</v>
      </c>
      <c r="D11" s="434"/>
      <c r="E11" s="434"/>
      <c r="F11" s="434"/>
      <c r="G11" s="434"/>
      <c r="H11" s="434"/>
      <c r="I11" s="259"/>
      <c r="J11" s="166" t="s">
        <v>220</v>
      </c>
      <c r="K11" s="167"/>
      <c r="P11" s="428"/>
    </row>
    <row r="12" spans="1:16" ht="51.75" customHeight="1" thickBot="1" x14ac:dyDescent="0.4">
      <c r="A12" s="431"/>
      <c r="B12" s="262">
        <v>5.0999999999999996</v>
      </c>
      <c r="C12" s="433" t="s">
        <v>503</v>
      </c>
      <c r="D12" s="434"/>
      <c r="E12" s="434"/>
      <c r="F12" s="434"/>
      <c r="G12" s="434"/>
      <c r="H12" s="434"/>
      <c r="I12" s="259"/>
      <c r="J12" s="166" t="s">
        <v>220</v>
      </c>
      <c r="K12" s="167"/>
      <c r="P12" s="428"/>
    </row>
    <row r="13" spans="1:16" ht="51.75" customHeight="1" thickBot="1" x14ac:dyDescent="0.4">
      <c r="A13" s="431"/>
      <c r="B13" s="223">
        <v>5.1100000000000003</v>
      </c>
      <c r="C13" s="434" t="s">
        <v>504</v>
      </c>
      <c r="D13" s="434"/>
      <c r="E13" s="434"/>
      <c r="F13" s="434"/>
      <c r="G13" s="434"/>
      <c r="H13" s="434"/>
      <c r="I13" s="259"/>
      <c r="J13" s="166" t="s">
        <v>220</v>
      </c>
      <c r="K13" s="167"/>
      <c r="P13" s="428"/>
    </row>
    <row r="14" spans="1:16" ht="51.75" customHeight="1" thickBot="1" x14ac:dyDescent="0.4">
      <c r="A14" s="432"/>
      <c r="B14" s="223">
        <v>5.12</v>
      </c>
      <c r="C14" s="433" t="s">
        <v>505</v>
      </c>
      <c r="D14" s="434"/>
      <c r="E14" s="434"/>
      <c r="F14" s="434"/>
      <c r="G14" s="434"/>
      <c r="H14" s="434"/>
      <c r="I14" s="259"/>
      <c r="J14" s="166" t="s">
        <v>220</v>
      </c>
      <c r="K14" s="167"/>
      <c r="P14" s="429"/>
    </row>
    <row r="15" spans="1:16" x14ac:dyDescent="0.35">
      <c r="A15" s="9"/>
    </row>
  </sheetData>
  <mergeCells count="16">
    <mergeCell ref="P6:P14"/>
    <mergeCell ref="A6:A14"/>
    <mergeCell ref="C12:H12"/>
    <mergeCell ref="C13:H13"/>
    <mergeCell ref="C14:H14"/>
    <mergeCell ref="C7:H7"/>
    <mergeCell ref="C8:H8"/>
    <mergeCell ref="C9:H9"/>
    <mergeCell ref="C10:H10"/>
    <mergeCell ref="C11:H11"/>
    <mergeCell ref="C6:H6"/>
    <mergeCell ref="B2:I2"/>
    <mergeCell ref="A3:A5"/>
    <mergeCell ref="C3:H3"/>
    <mergeCell ref="C4:H4"/>
    <mergeCell ref="C5:H5"/>
  </mergeCells>
  <dataValidations count="1">
    <dataValidation type="list" allowBlank="1" showInputMessage="1" showErrorMessage="1" sqref="I6" xr:uid="{00000000-0002-0000-0800-000000000000}">
      <formula1>$M$6:$N$6</formula1>
    </dataValidation>
  </dataValidations>
  <pageMargins left="0.7" right="0.7" top="0.75" bottom="0.75" header="0.3" footer="0.3"/>
  <pageSetup paperSize="9" orientation="portrait" horizontalDpi="300" verticalDpi="300"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ublished="0"/>
  <dimension ref="A1:R16"/>
  <sheetViews>
    <sheetView zoomScale="80" zoomScaleNormal="80" workbookViewId="0"/>
  </sheetViews>
  <sheetFormatPr defaultRowHeight="14.5" x14ac:dyDescent="0.35"/>
  <cols>
    <col min="1" max="1" width="3.7265625" customWidth="1"/>
    <col min="2" max="2" width="5.7265625" customWidth="1"/>
    <col min="8" max="8" width="16.54296875" customWidth="1"/>
    <col min="9" max="9" width="21.26953125" customWidth="1"/>
    <col min="10" max="10" width="48.7265625" customWidth="1"/>
    <col min="11" max="11" width="42.7265625" customWidth="1"/>
    <col min="12" max="17" width="0" hidden="1" customWidth="1"/>
    <col min="18" max="18" width="27.26953125" customWidth="1"/>
  </cols>
  <sheetData>
    <row r="1" spans="1:18" ht="15" thickBot="1" x14ac:dyDescent="0.4">
      <c r="A1" s="1"/>
      <c r="B1" s="109" t="s">
        <v>272</v>
      </c>
      <c r="C1" s="106"/>
      <c r="D1" s="106"/>
      <c r="E1" s="106"/>
      <c r="F1" s="106"/>
      <c r="G1" s="106"/>
      <c r="H1" s="106"/>
      <c r="I1" s="106"/>
      <c r="J1" s="107"/>
      <c r="K1" s="52"/>
    </row>
    <row r="2" spans="1:18" ht="19" thickBot="1" x14ac:dyDescent="0.4">
      <c r="A2" s="10"/>
      <c r="B2" s="319" t="s">
        <v>512</v>
      </c>
      <c r="C2" s="436"/>
      <c r="D2" s="436"/>
      <c r="E2" s="436"/>
      <c r="F2" s="436"/>
      <c r="G2" s="436"/>
      <c r="H2" s="436"/>
      <c r="I2" s="436"/>
      <c r="J2" s="46" t="s">
        <v>135</v>
      </c>
      <c r="K2" s="4" t="s">
        <v>185</v>
      </c>
    </row>
    <row r="3" spans="1:18" ht="18.75" customHeight="1" x14ac:dyDescent="0.35">
      <c r="A3" s="141"/>
      <c r="B3" s="443" t="s">
        <v>221</v>
      </c>
      <c r="C3" s="444"/>
      <c r="D3" s="444"/>
      <c r="E3" s="444"/>
      <c r="F3" s="444"/>
      <c r="G3" s="444"/>
      <c r="H3" s="444"/>
      <c r="I3" s="444"/>
      <c r="J3" s="444"/>
      <c r="K3" s="445"/>
    </row>
    <row r="4" spans="1:18" ht="236.25" customHeight="1" x14ac:dyDescent="0.35">
      <c r="A4" s="457" t="s">
        <v>128</v>
      </c>
      <c r="B4" s="135">
        <v>6.1</v>
      </c>
      <c r="C4" s="440" t="s">
        <v>225</v>
      </c>
      <c r="D4" s="441"/>
      <c r="E4" s="441"/>
      <c r="F4" s="441"/>
      <c r="G4" s="441"/>
      <c r="H4" s="442"/>
      <c r="I4" s="238"/>
      <c r="J4" s="136" t="s">
        <v>222</v>
      </c>
      <c r="K4" s="140" t="s">
        <v>527</v>
      </c>
      <c r="L4" s="298" t="s">
        <v>114</v>
      </c>
      <c r="R4" s="446" t="s">
        <v>223</v>
      </c>
    </row>
    <row r="5" spans="1:18" ht="126" customHeight="1" x14ac:dyDescent="0.35">
      <c r="A5" s="458"/>
      <c r="B5" s="135">
        <v>6.2</v>
      </c>
      <c r="C5" s="440" t="s">
        <v>226</v>
      </c>
      <c r="D5" s="441"/>
      <c r="E5" s="441"/>
      <c r="F5" s="441"/>
      <c r="G5" s="441"/>
      <c r="H5" s="442"/>
      <c r="I5" s="253"/>
      <c r="J5" s="136" t="s">
        <v>521</v>
      </c>
      <c r="K5" s="117"/>
      <c r="L5" s="199" t="s">
        <v>115</v>
      </c>
      <c r="R5" s="446"/>
    </row>
    <row r="6" spans="1:18" ht="124.5" customHeight="1" thickBot="1" x14ac:dyDescent="0.4">
      <c r="A6" s="458"/>
      <c r="B6" s="135">
        <v>6.3</v>
      </c>
      <c r="C6" s="440" t="s">
        <v>224</v>
      </c>
      <c r="D6" s="441"/>
      <c r="E6" s="441"/>
      <c r="F6" s="441"/>
      <c r="G6" s="441"/>
      <c r="H6" s="442"/>
      <c r="I6" s="239" t="e">
        <f>I5/I4</f>
        <v>#DIV/0!</v>
      </c>
      <c r="J6" s="136" t="s">
        <v>227</v>
      </c>
      <c r="K6" s="117"/>
      <c r="L6" s="165"/>
      <c r="R6" s="446"/>
    </row>
    <row r="7" spans="1:18" ht="18" customHeight="1" x14ac:dyDescent="0.35">
      <c r="A7" s="458"/>
      <c r="B7" s="443" t="s">
        <v>228</v>
      </c>
      <c r="C7" s="444"/>
      <c r="D7" s="444"/>
      <c r="E7" s="444"/>
      <c r="F7" s="444"/>
      <c r="G7" s="444"/>
      <c r="H7" s="444"/>
      <c r="I7" s="444"/>
      <c r="J7" s="444"/>
      <c r="K7" s="445"/>
    </row>
    <row r="8" spans="1:18" ht="409.6" customHeight="1" x14ac:dyDescent="0.35">
      <c r="A8" s="458"/>
      <c r="B8" s="137">
        <v>6.4</v>
      </c>
      <c r="C8" s="412" t="s">
        <v>513</v>
      </c>
      <c r="D8" s="413"/>
      <c r="E8" s="413"/>
      <c r="F8" s="413"/>
      <c r="G8" s="413"/>
      <c r="H8" s="414"/>
      <c r="I8" s="118"/>
      <c r="J8" s="300" t="s">
        <v>522</v>
      </c>
      <c r="K8" s="117"/>
      <c r="M8" t="s">
        <v>608</v>
      </c>
      <c r="N8" t="s">
        <v>609</v>
      </c>
    </row>
    <row r="9" spans="1:18" ht="213" customHeight="1" x14ac:dyDescent="0.35">
      <c r="A9" s="458"/>
      <c r="B9" s="137">
        <v>6.5</v>
      </c>
      <c r="C9" s="412" t="s">
        <v>514</v>
      </c>
      <c r="D9" s="413"/>
      <c r="E9" s="413"/>
      <c r="F9" s="413"/>
      <c r="G9" s="413"/>
      <c r="H9" s="414"/>
      <c r="I9" s="200"/>
      <c r="J9" s="120" t="s">
        <v>229</v>
      </c>
      <c r="K9" s="140"/>
    </row>
    <row r="10" spans="1:18" ht="231" customHeight="1" x14ac:dyDescent="0.35">
      <c r="A10" s="458"/>
      <c r="B10" s="137">
        <v>6.6</v>
      </c>
      <c r="C10" s="455" t="s">
        <v>515</v>
      </c>
      <c r="D10" s="375"/>
      <c r="E10" s="375"/>
      <c r="F10" s="375"/>
      <c r="G10" s="375"/>
      <c r="H10" s="456"/>
      <c r="I10" s="200"/>
      <c r="J10" s="120" t="s">
        <v>523</v>
      </c>
      <c r="K10" s="140"/>
    </row>
    <row r="11" spans="1:18" ht="213" customHeight="1" thickBot="1" x14ac:dyDescent="0.4">
      <c r="A11" s="458"/>
      <c r="B11" s="161">
        <v>6.7</v>
      </c>
      <c r="C11" s="437" t="s">
        <v>516</v>
      </c>
      <c r="D11" s="438"/>
      <c r="E11" s="438"/>
      <c r="F11" s="438"/>
      <c r="G11" s="438"/>
      <c r="H11" s="439"/>
      <c r="I11" s="200"/>
      <c r="J11" s="162" t="s">
        <v>524</v>
      </c>
      <c r="K11" s="163"/>
    </row>
    <row r="12" spans="1:18" ht="15.75" customHeight="1" x14ac:dyDescent="0.35">
      <c r="A12" s="459"/>
      <c r="B12" s="452" t="s">
        <v>230</v>
      </c>
      <c r="C12" s="453"/>
      <c r="D12" s="453"/>
      <c r="E12" s="453"/>
      <c r="F12" s="453"/>
      <c r="G12" s="453"/>
      <c r="H12" s="453"/>
      <c r="I12" s="453"/>
      <c r="J12" s="453"/>
      <c r="K12" s="454"/>
    </row>
    <row r="13" spans="1:18" ht="144" customHeight="1" x14ac:dyDescent="0.35">
      <c r="A13" s="450" t="s">
        <v>22</v>
      </c>
      <c r="B13" s="138">
        <v>6.8</v>
      </c>
      <c r="C13" s="412" t="s">
        <v>517</v>
      </c>
      <c r="D13" s="413"/>
      <c r="E13" s="413"/>
      <c r="F13" s="413"/>
      <c r="G13" s="413"/>
      <c r="H13" s="414"/>
      <c r="I13" s="133"/>
      <c r="J13" s="120" t="s">
        <v>231</v>
      </c>
      <c r="K13" s="117"/>
    </row>
    <row r="14" spans="1:18" ht="140.25" customHeight="1" x14ac:dyDescent="0.35">
      <c r="A14" s="451"/>
      <c r="B14" s="138">
        <v>6.9</v>
      </c>
      <c r="C14" s="447" t="s">
        <v>518</v>
      </c>
      <c r="D14" s="448"/>
      <c r="E14" s="448"/>
      <c r="F14" s="448"/>
      <c r="G14" s="448"/>
      <c r="H14" s="449"/>
      <c r="I14" s="200"/>
      <c r="J14" s="142" t="s">
        <v>232</v>
      </c>
      <c r="K14" s="117"/>
    </row>
    <row r="15" spans="1:18" ht="277.5" customHeight="1" x14ac:dyDescent="0.35">
      <c r="A15" s="451"/>
      <c r="B15" s="158" t="s">
        <v>26</v>
      </c>
      <c r="C15" s="447" t="s">
        <v>519</v>
      </c>
      <c r="D15" s="448"/>
      <c r="E15" s="448"/>
      <c r="F15" s="448"/>
      <c r="G15" s="448"/>
      <c r="H15" s="449"/>
      <c r="I15" s="200"/>
      <c r="J15" s="120" t="s">
        <v>525</v>
      </c>
      <c r="K15" s="117"/>
    </row>
    <row r="16" spans="1:18" ht="275.25" customHeight="1" x14ac:dyDescent="0.35">
      <c r="A16" s="451"/>
      <c r="B16" s="138">
        <v>6.11</v>
      </c>
      <c r="C16" s="447" t="s">
        <v>520</v>
      </c>
      <c r="D16" s="448"/>
      <c r="E16" s="448"/>
      <c r="F16" s="448"/>
      <c r="G16" s="448"/>
      <c r="H16" s="449"/>
      <c r="I16" s="201"/>
      <c r="J16" s="120" t="s">
        <v>526</v>
      </c>
      <c r="K16" s="117"/>
    </row>
  </sheetData>
  <sheetProtection sheet="1" objects="1" scenarios="1"/>
  <mergeCells count="18">
    <mergeCell ref="R4:R6"/>
    <mergeCell ref="C16:H16"/>
    <mergeCell ref="A13:A16"/>
    <mergeCell ref="B7:K7"/>
    <mergeCell ref="B12:K12"/>
    <mergeCell ref="C10:H10"/>
    <mergeCell ref="C15:H15"/>
    <mergeCell ref="C14:H14"/>
    <mergeCell ref="C13:H13"/>
    <mergeCell ref="A4:A12"/>
    <mergeCell ref="B2:I2"/>
    <mergeCell ref="C8:H8"/>
    <mergeCell ref="C9:H9"/>
    <mergeCell ref="C11:H11"/>
    <mergeCell ref="C5:H5"/>
    <mergeCell ref="C4:H4"/>
    <mergeCell ref="C6:H6"/>
    <mergeCell ref="B3:K3"/>
  </mergeCells>
  <dataValidations count="1">
    <dataValidation type="list" allowBlank="1" showInputMessage="1" showErrorMessage="1" sqref="I8 I13" xr:uid="{00000000-0002-0000-0900-000000000000}">
      <formula1>$M$8:$N$8</formula1>
    </dataValidation>
  </dataValidations>
  <pageMargins left="0.7" right="0.7" top="0.75" bottom="0.75" header="0.3" footer="0.3"/>
  <pageSetup paperSize="9" orientation="portrait" horizontalDpi="300" verticalDpi="300" r:id="rId1"/>
  <drawing r:id="rId2"/>
  <legacyDrawing r:id="rId3"/>
  <oleObjects>
    <mc:AlternateContent xmlns:mc="http://schemas.openxmlformats.org/markup-compatibility/2006">
      <mc:Choice Requires="x14">
        <oleObject progId="Outlook.FileAttach" dvAspect="DVASPECT_ICON" shapeId="28675" r:id="rId4">
          <objectPr defaultSize="0" autoPict="0" r:id="rId5">
            <anchor moveWithCells="1" sizeWithCells="1">
              <from>
                <xdr:col>11</xdr:col>
                <xdr:colOff>0</xdr:colOff>
                <xdr:row>2</xdr:row>
                <xdr:rowOff>0</xdr:rowOff>
              </from>
              <to>
                <xdr:col>12</xdr:col>
                <xdr:colOff>304800</xdr:colOff>
                <xdr:row>3</xdr:row>
                <xdr:rowOff>533400</xdr:rowOff>
              </to>
            </anchor>
          </objectPr>
        </oleObject>
      </mc:Choice>
      <mc:Fallback>
        <oleObject progId="Outlook.FileAttach" dvAspect="DVASPECT_ICON" shapeId="28675" r:id="rId4"/>
      </mc:Fallback>
    </mc:AlternateContent>
  </oleObjec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ublished="0">
    <pageSetUpPr fitToPage="1"/>
  </sheetPr>
  <dimension ref="A1:AH20"/>
  <sheetViews>
    <sheetView showGridLines="0" zoomScale="80" zoomScaleNormal="80" workbookViewId="0">
      <pane ySplit="3" topLeftCell="A4" activePane="bottomLeft" state="frozen"/>
      <selection activeCell="B2" sqref="B2:J8"/>
      <selection pane="bottomLeft" activeCell="I4" sqref="I4"/>
    </sheetView>
  </sheetViews>
  <sheetFormatPr defaultColWidth="9.26953125" defaultRowHeight="14.5" x14ac:dyDescent="0.35"/>
  <cols>
    <col min="1" max="1" width="3.7265625" style="2" customWidth="1"/>
    <col min="2" max="2" width="5.7265625" style="2" customWidth="1"/>
    <col min="3" max="7" width="9.26953125" style="2"/>
    <col min="8" max="8" width="18.54296875" style="2" customWidth="1"/>
    <col min="9" max="9" width="21.453125" style="2" customWidth="1"/>
    <col min="10" max="10" width="42.7265625" style="2" customWidth="1"/>
    <col min="11" max="11" width="40.7265625" style="2" customWidth="1"/>
    <col min="12" max="12" width="69" style="2" customWidth="1"/>
    <col min="13" max="34" width="9.26953125" style="2" hidden="1" customWidth="1"/>
    <col min="35" max="16384" width="9.26953125" style="2"/>
  </cols>
  <sheetData>
    <row r="1" spans="1:34" ht="25.9" customHeight="1" x14ac:dyDescent="0.35">
      <c r="A1" s="3"/>
      <c r="B1" s="462" t="s">
        <v>272</v>
      </c>
      <c r="C1" s="463"/>
      <c r="D1" s="463"/>
      <c r="E1" s="463"/>
      <c r="F1" s="463"/>
      <c r="G1" s="463"/>
      <c r="H1" s="463"/>
      <c r="I1" s="463"/>
      <c r="J1" s="463"/>
      <c r="K1" s="463"/>
      <c r="L1" s="5"/>
    </row>
    <row r="2" spans="1:34" ht="30" customHeight="1" thickBot="1" x14ac:dyDescent="0.4">
      <c r="A2" s="3"/>
      <c r="B2" s="468" t="s">
        <v>242</v>
      </c>
      <c r="C2" s="468"/>
      <c r="D2" s="468"/>
      <c r="E2" s="468"/>
      <c r="F2" s="468"/>
      <c r="G2" s="468"/>
      <c r="H2" s="468"/>
      <c r="I2" s="468"/>
      <c r="J2" s="468"/>
      <c r="K2" s="468"/>
      <c r="L2" s="5"/>
    </row>
    <row r="3" spans="1:34" ht="57.75" customHeight="1" thickBot="1" x14ac:dyDescent="0.4">
      <c r="A3" s="3"/>
      <c r="B3" s="464" t="s">
        <v>243</v>
      </c>
      <c r="C3" s="465"/>
      <c r="D3" s="465"/>
      <c r="E3" s="465"/>
      <c r="F3" s="465"/>
      <c r="G3" s="465"/>
      <c r="H3" s="465"/>
      <c r="I3" s="466"/>
      <c r="J3" s="47" t="s">
        <v>135</v>
      </c>
      <c r="K3" s="45" t="s">
        <v>185</v>
      </c>
      <c r="L3" s="5"/>
    </row>
    <row r="4" spans="1:34" ht="409.5" customHeight="1" x14ac:dyDescent="0.35">
      <c r="A4" s="460" t="s">
        <v>121</v>
      </c>
      <c r="B4" s="128">
        <v>7.1</v>
      </c>
      <c r="C4" s="467" t="s">
        <v>244</v>
      </c>
      <c r="D4" s="467"/>
      <c r="E4" s="467"/>
      <c r="F4" s="467"/>
      <c r="G4" s="467"/>
      <c r="H4" s="467"/>
      <c r="I4" s="139"/>
      <c r="J4" s="299" t="s">
        <v>248</v>
      </c>
      <c r="K4" s="279" t="s">
        <v>249</v>
      </c>
      <c r="L4" s="278"/>
    </row>
    <row r="5" spans="1:34" s="89" customFormat="1" ht="237" customHeight="1" x14ac:dyDescent="0.35">
      <c r="A5" s="461"/>
      <c r="B5" s="129">
        <v>7.2</v>
      </c>
      <c r="C5" s="366" t="s">
        <v>529</v>
      </c>
      <c r="D5" s="366"/>
      <c r="E5" s="366"/>
      <c r="F5" s="366"/>
      <c r="G5" s="366"/>
      <c r="H5" s="366"/>
      <c r="I5" s="50"/>
      <c r="J5" s="92" t="s">
        <v>250</v>
      </c>
      <c r="K5" s="91"/>
      <c r="L5" s="88"/>
      <c r="M5" s="89" t="s">
        <v>12</v>
      </c>
      <c r="N5" s="89" t="s">
        <v>10</v>
      </c>
      <c r="O5" s="89">
        <v>1</v>
      </c>
      <c r="P5" s="89">
        <v>2</v>
      </c>
      <c r="Q5" s="89">
        <v>3</v>
      </c>
      <c r="R5" s="89">
        <v>4</v>
      </c>
      <c r="S5" s="89">
        <v>5</v>
      </c>
      <c r="T5" s="89">
        <v>6</v>
      </c>
      <c r="U5" s="89">
        <v>7</v>
      </c>
      <c r="V5" s="89">
        <v>8</v>
      </c>
      <c r="W5" s="89">
        <v>9</v>
      </c>
      <c r="X5" s="89">
        <v>10</v>
      </c>
      <c r="Y5" s="89">
        <v>11</v>
      </c>
      <c r="Z5" s="89">
        <v>12</v>
      </c>
      <c r="AA5" s="89">
        <v>13</v>
      </c>
      <c r="AB5" s="89">
        <v>14</v>
      </c>
      <c r="AC5" s="89">
        <v>15</v>
      </c>
      <c r="AD5" s="89">
        <v>16</v>
      </c>
      <c r="AE5" s="89">
        <v>17</v>
      </c>
      <c r="AF5" s="89">
        <v>18</v>
      </c>
      <c r="AG5" s="89">
        <v>19</v>
      </c>
      <c r="AH5" s="89">
        <v>20</v>
      </c>
    </row>
    <row r="6" spans="1:34" s="89" customFormat="1" ht="171" customHeight="1" x14ac:dyDescent="0.35">
      <c r="A6" s="469" t="s">
        <v>124</v>
      </c>
      <c r="B6" s="144">
        <v>7.3</v>
      </c>
      <c r="C6" s="366" t="s">
        <v>245</v>
      </c>
      <c r="D6" s="366"/>
      <c r="E6" s="366"/>
      <c r="F6" s="366"/>
      <c r="G6" s="366"/>
      <c r="H6" s="366"/>
      <c r="I6" s="50"/>
      <c r="J6" s="92" t="s">
        <v>251</v>
      </c>
      <c r="K6" s="91"/>
      <c r="L6" s="88"/>
    </row>
    <row r="7" spans="1:34" ht="105" customHeight="1" x14ac:dyDescent="0.35">
      <c r="A7" s="470"/>
      <c r="B7" s="144">
        <v>7.4</v>
      </c>
      <c r="C7" s="366" t="s">
        <v>246</v>
      </c>
      <c r="D7" s="366"/>
      <c r="E7" s="366"/>
      <c r="F7" s="366"/>
      <c r="G7" s="366"/>
      <c r="H7" s="366"/>
      <c r="I7" s="50"/>
      <c r="J7" s="92" t="s">
        <v>252</v>
      </c>
      <c r="K7" s="91"/>
      <c r="L7" s="5"/>
    </row>
    <row r="8" spans="1:34" s="89" customFormat="1" ht="125.65" customHeight="1" x14ac:dyDescent="0.35">
      <c r="A8" s="470"/>
      <c r="B8" s="144">
        <v>7.5</v>
      </c>
      <c r="C8" s="366" t="s">
        <v>247</v>
      </c>
      <c r="D8" s="366"/>
      <c r="E8" s="366"/>
      <c r="F8" s="366"/>
      <c r="G8" s="366"/>
      <c r="H8" s="366"/>
      <c r="I8" s="50"/>
      <c r="J8" s="143" t="s">
        <v>253</v>
      </c>
      <c r="K8" s="91"/>
      <c r="L8" s="88"/>
    </row>
    <row r="9" spans="1:34" ht="101.5" x14ac:dyDescent="0.35">
      <c r="A9" s="471"/>
      <c r="B9" s="144">
        <v>7.6</v>
      </c>
      <c r="C9" s="358" t="s">
        <v>269</v>
      </c>
      <c r="D9" s="358"/>
      <c r="E9" s="358"/>
      <c r="F9" s="358"/>
      <c r="G9" s="358"/>
      <c r="H9" s="358"/>
      <c r="I9" s="50"/>
      <c r="J9" s="92" t="s">
        <v>270</v>
      </c>
      <c r="K9" s="91"/>
      <c r="L9" s="5"/>
    </row>
    <row r="10" spans="1:34" s="89" customFormat="1" ht="214.9" customHeight="1" x14ac:dyDescent="0.35">
      <c r="A10" s="472" t="s">
        <v>121</v>
      </c>
      <c r="B10" s="129">
        <v>7.7</v>
      </c>
      <c r="C10" s="366" t="s">
        <v>254</v>
      </c>
      <c r="D10" s="366"/>
      <c r="E10" s="366"/>
      <c r="F10" s="366"/>
      <c r="G10" s="366"/>
      <c r="H10" s="366"/>
      <c r="I10" s="50"/>
      <c r="J10" s="143" t="s">
        <v>255</v>
      </c>
      <c r="K10" s="91"/>
      <c r="L10" s="88"/>
    </row>
    <row r="11" spans="1:34" ht="177" customHeight="1" x14ac:dyDescent="0.35">
      <c r="A11" s="473"/>
      <c r="B11" s="129">
        <v>7.8</v>
      </c>
      <c r="C11" s="369" t="s">
        <v>528</v>
      </c>
      <c r="D11" s="369"/>
      <c r="E11" s="369"/>
      <c r="F11" s="369"/>
      <c r="G11" s="369"/>
      <c r="H11" s="369"/>
      <c r="I11" s="50"/>
      <c r="J11" s="92" t="s">
        <v>256</v>
      </c>
      <c r="K11" s="91"/>
      <c r="L11" s="5"/>
    </row>
    <row r="12" spans="1:34" s="89" customFormat="1" ht="150.75" customHeight="1" x14ac:dyDescent="0.35">
      <c r="A12" s="474" t="s">
        <v>124</v>
      </c>
      <c r="B12" s="145">
        <v>7.9</v>
      </c>
      <c r="C12" s="366" t="s">
        <v>260</v>
      </c>
      <c r="D12" s="366"/>
      <c r="E12" s="366"/>
      <c r="F12" s="366"/>
      <c r="G12" s="366"/>
      <c r="H12" s="366"/>
      <c r="I12" s="50"/>
      <c r="J12" s="92" t="s">
        <v>257</v>
      </c>
      <c r="K12" s="91"/>
      <c r="L12" s="88"/>
    </row>
    <row r="13" spans="1:34" ht="108.75" customHeight="1" x14ac:dyDescent="0.35">
      <c r="A13" s="470"/>
      <c r="B13" s="146" t="s">
        <v>23</v>
      </c>
      <c r="C13" s="366" t="s">
        <v>261</v>
      </c>
      <c r="D13" s="366"/>
      <c r="E13" s="366"/>
      <c r="F13" s="366"/>
      <c r="G13" s="366"/>
      <c r="H13" s="366"/>
      <c r="I13" s="50"/>
      <c r="J13" s="92" t="s">
        <v>258</v>
      </c>
      <c r="K13" s="91"/>
      <c r="L13" s="5"/>
    </row>
    <row r="14" spans="1:34" s="89" customFormat="1" ht="213" customHeight="1" x14ac:dyDescent="0.35">
      <c r="A14" s="470"/>
      <c r="B14" s="146" t="s">
        <v>24</v>
      </c>
      <c r="C14" s="369" t="s">
        <v>262</v>
      </c>
      <c r="D14" s="369"/>
      <c r="E14" s="369"/>
      <c r="F14" s="369"/>
      <c r="G14" s="369"/>
      <c r="H14" s="369"/>
      <c r="I14" s="50"/>
      <c r="J14" s="143" t="s">
        <v>530</v>
      </c>
      <c r="K14" s="91" t="s">
        <v>264</v>
      </c>
      <c r="L14" s="91"/>
    </row>
    <row r="15" spans="1:34" ht="121.9" customHeight="1" x14ac:dyDescent="0.35">
      <c r="A15" s="471"/>
      <c r="B15" s="146" t="s">
        <v>25</v>
      </c>
      <c r="C15" s="369" t="s">
        <v>263</v>
      </c>
      <c r="D15" s="369"/>
      <c r="E15" s="369"/>
      <c r="F15" s="369"/>
      <c r="G15" s="369"/>
      <c r="H15" s="369"/>
      <c r="I15" s="50"/>
      <c r="J15" s="92" t="s">
        <v>259</v>
      </c>
      <c r="K15" s="48"/>
      <c r="L15" s="91"/>
    </row>
    <row r="16" spans="1:34" s="89" customFormat="1" ht="249" customHeight="1" x14ac:dyDescent="0.35">
      <c r="A16" s="460" t="s">
        <v>121</v>
      </c>
      <c r="B16" s="151">
        <v>7.13</v>
      </c>
      <c r="C16" s="369" t="s">
        <v>265</v>
      </c>
      <c r="D16" s="369"/>
      <c r="E16" s="369"/>
      <c r="F16" s="369"/>
      <c r="G16" s="369"/>
      <c r="H16" s="369"/>
      <c r="I16" s="50"/>
      <c r="J16" s="143" t="s">
        <v>531</v>
      </c>
      <c r="K16" s="91"/>
      <c r="L16" s="88"/>
    </row>
    <row r="17" spans="1:12" ht="127.5" customHeight="1" x14ac:dyDescent="0.35">
      <c r="A17" s="475"/>
      <c r="B17" s="151">
        <v>7.14</v>
      </c>
      <c r="C17" s="369" t="s">
        <v>271</v>
      </c>
      <c r="D17" s="369"/>
      <c r="E17" s="369"/>
      <c r="F17" s="369"/>
      <c r="G17" s="369"/>
      <c r="H17" s="369"/>
      <c r="I17" s="50"/>
      <c r="J17" s="143" t="s">
        <v>268</v>
      </c>
      <c r="K17" s="91"/>
      <c r="L17" s="5"/>
    </row>
    <row r="18" spans="1:12" s="89" customFormat="1" ht="252.75" customHeight="1" x14ac:dyDescent="0.35">
      <c r="A18" s="475"/>
      <c r="B18" s="151">
        <v>7.15</v>
      </c>
      <c r="C18" s="369" t="s">
        <v>266</v>
      </c>
      <c r="D18" s="369"/>
      <c r="E18" s="369"/>
      <c r="F18" s="369"/>
      <c r="G18" s="369"/>
      <c r="H18" s="369"/>
      <c r="I18" s="50"/>
      <c r="J18" s="143" t="s">
        <v>532</v>
      </c>
      <c r="K18" s="91"/>
      <c r="L18" s="88"/>
    </row>
    <row r="19" spans="1:12" ht="109.9" customHeight="1" thickBot="1" x14ac:dyDescent="0.4">
      <c r="A19" s="476"/>
      <c r="B19" s="151">
        <v>7.16</v>
      </c>
      <c r="C19" s="369" t="s">
        <v>267</v>
      </c>
      <c r="D19" s="369"/>
      <c r="E19" s="369"/>
      <c r="F19" s="369"/>
      <c r="G19" s="369"/>
      <c r="H19" s="369"/>
      <c r="I19" s="50"/>
      <c r="J19" s="143" t="s">
        <v>533</v>
      </c>
      <c r="K19" s="48"/>
      <c r="L19" s="5"/>
    </row>
    <row r="20" spans="1:12" x14ac:dyDescent="0.35">
      <c r="B20" s="477"/>
      <c r="C20" s="478"/>
      <c r="D20" s="478"/>
      <c r="E20" s="478"/>
      <c r="F20" s="478"/>
      <c r="G20" s="478"/>
      <c r="H20" s="478"/>
      <c r="I20" s="478"/>
      <c r="J20" s="478"/>
      <c r="K20" s="6"/>
    </row>
  </sheetData>
  <sheetProtection sheet="1" selectLockedCells="1"/>
  <mergeCells count="25">
    <mergeCell ref="A16:A19"/>
    <mergeCell ref="B20:J20"/>
    <mergeCell ref="C16:H16"/>
    <mergeCell ref="C11:H11"/>
    <mergeCell ref="C13:H13"/>
    <mergeCell ref="C17:H17"/>
    <mergeCell ref="C15:H15"/>
    <mergeCell ref="C14:H14"/>
    <mergeCell ref="C19:H19"/>
    <mergeCell ref="C18:H18"/>
    <mergeCell ref="A4:A5"/>
    <mergeCell ref="B1:K1"/>
    <mergeCell ref="C10:H10"/>
    <mergeCell ref="C12:H12"/>
    <mergeCell ref="C9:H9"/>
    <mergeCell ref="B3:I3"/>
    <mergeCell ref="C5:H5"/>
    <mergeCell ref="C8:H8"/>
    <mergeCell ref="C6:H6"/>
    <mergeCell ref="C7:H7"/>
    <mergeCell ref="C4:H4"/>
    <mergeCell ref="B2:K2"/>
    <mergeCell ref="A6:A9"/>
    <mergeCell ref="A10:A11"/>
    <mergeCell ref="A12:A15"/>
  </mergeCells>
  <phoneticPr fontId="15" type="noConversion"/>
  <dataValidations xWindow="607" yWindow="236" count="5">
    <dataValidation errorTitle="WORK EXPERIENCE/INTERNSHIPS" error="You must select an option from the drop down menu" prompt="Please select an option from the drop down menu" sqref="I8" xr:uid="{00000000-0002-0000-0A00-000000000000}"/>
    <dataValidation showInputMessage="1" showErrorMessage="1" sqref="I10:I15" xr:uid="{00000000-0002-0000-0A00-000001000000}"/>
    <dataValidation showInputMessage="1" showErrorMessage="1" errorTitle="TRAINEESHIPS" error="YOU MUST SELECT AN OPTION  FROM THE DROP DOWN MENU" sqref="I9 I6:I7" xr:uid="{00000000-0002-0000-0A00-000002000000}"/>
    <dataValidation showInputMessage="1" showErrorMessage="1" errorTitle="NCQs" error="YOU MUST SELECT AN OPTION  FROM THE DROP DOWN MENU" sqref="I16:I17" xr:uid="{00000000-0002-0000-0A00-000003000000}"/>
    <dataValidation showInputMessage="1" showErrorMessage="1" errorTitle="APPRENTICESHIPS" error="YOU MUST SELECT AN OPTION  FROM THE DROP DOWN MENU" sqref="I5" xr:uid="{00000000-0002-0000-0A00-000004000000}"/>
  </dataValidations>
  <pageMargins left="0.70866141732283472" right="0.70866141732283472" top="0.94488188976377963" bottom="0.74803149606299213" header="0.31496062992125984" footer="0.31496062992125984"/>
  <pageSetup paperSize="9" scale="31" fitToHeight="2" orientation="landscape" r:id="rId1"/>
  <headerFooter scaleWithDoc="0">
    <oddHeader>&amp;CTHE WELSH COMMUNITY BENEFITS MEASUREMENT TOOL&amp;R&amp;G</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C12"/>
  <sheetViews>
    <sheetView showGridLines="0" topLeftCell="A6" zoomScaleNormal="100" zoomScaleSheetLayoutView="100" workbookViewId="0">
      <selection activeCell="C12" sqref="C12"/>
    </sheetView>
  </sheetViews>
  <sheetFormatPr defaultRowHeight="14.5" x14ac:dyDescent="0.35"/>
  <cols>
    <col min="1" max="1" width="2.26953125" customWidth="1"/>
    <col min="2" max="2" width="36.7265625" customWidth="1"/>
    <col min="3" max="3" width="38.54296875" customWidth="1"/>
  </cols>
  <sheetData>
    <row r="1" spans="2:3" ht="9.75" customHeight="1" thickBot="1" x14ac:dyDescent="0.4">
      <c r="B1" s="13"/>
    </row>
    <row r="2" spans="2:3" ht="111.75" customHeight="1" x14ac:dyDescent="0.5">
      <c r="B2" s="479" t="s">
        <v>233</v>
      </c>
      <c r="C2" s="480"/>
    </row>
    <row r="3" spans="2:3" ht="81" customHeight="1" x14ac:dyDescent="0.35">
      <c r="B3" s="487" t="s">
        <v>534</v>
      </c>
      <c r="C3" s="488"/>
    </row>
    <row r="4" spans="2:3" ht="23.25" customHeight="1" x14ac:dyDescent="0.5">
      <c r="B4" s="483" t="s">
        <v>235</v>
      </c>
      <c r="C4" s="484"/>
    </row>
    <row r="5" spans="2:3" ht="81" customHeight="1" x14ac:dyDescent="0.35">
      <c r="B5" s="481" t="s">
        <v>234</v>
      </c>
      <c r="C5" s="482"/>
    </row>
    <row r="6" spans="2:3" ht="38.25" customHeight="1" x14ac:dyDescent="0.35">
      <c r="B6" s="44" t="s">
        <v>238</v>
      </c>
      <c r="C6" s="115"/>
    </row>
    <row r="7" spans="2:3" ht="34.5" customHeight="1" thickBot="1" x14ac:dyDescent="0.4">
      <c r="B7" s="68" t="s">
        <v>136</v>
      </c>
      <c r="C7" s="116"/>
    </row>
    <row r="8" spans="2:3" ht="15" thickBot="1" x14ac:dyDescent="0.4"/>
    <row r="9" spans="2:3" ht="21" x14ac:dyDescent="0.5">
      <c r="B9" s="485" t="s">
        <v>236</v>
      </c>
      <c r="C9" s="486"/>
    </row>
    <row r="10" spans="2:3" ht="81" customHeight="1" x14ac:dyDescent="0.35">
      <c r="B10" s="481" t="s">
        <v>237</v>
      </c>
      <c r="C10" s="482"/>
    </row>
    <row r="11" spans="2:3" ht="38.25" customHeight="1" thickBot="1" x14ac:dyDescent="0.4">
      <c r="B11" s="68" t="s">
        <v>238</v>
      </c>
      <c r="C11" s="116"/>
    </row>
    <row r="12" spans="2:3" ht="16" thickBot="1" x14ac:dyDescent="0.4">
      <c r="B12" s="68" t="s">
        <v>239</v>
      </c>
      <c r="C12" s="116"/>
    </row>
  </sheetData>
  <sheetProtection sheet="1" selectLockedCells="1"/>
  <mergeCells count="6">
    <mergeCell ref="B2:C2"/>
    <mergeCell ref="B10:C10"/>
    <mergeCell ref="B4:C4"/>
    <mergeCell ref="B9:C9"/>
    <mergeCell ref="B3:C3"/>
    <mergeCell ref="B5:C5"/>
  </mergeCells>
  <phoneticPr fontId="18" type="noConversion"/>
  <pageMargins left="0.74803149606299213" right="0.74803149606299213" top="0.98425196850393704" bottom="0.98425196850393704" header="0.51181102362204722" footer="0.51181102362204722"/>
  <pageSetup paperSize="9" orientation="portrait" horizontalDpi="300" r:id="rId1"/>
  <headerFooter alignWithMargins="0">
    <oddHeader>&amp;CTHE WELSH COMMUNITY BENEFITS MEASUREMENT TOOL&amp;R&amp;G</oddHead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ublished="0">
    <pageSetUpPr fitToPage="1"/>
  </sheetPr>
  <dimension ref="A1:AL63"/>
  <sheetViews>
    <sheetView topLeftCell="B1" zoomScale="80" zoomScaleNormal="80" workbookViewId="0">
      <selection activeCell="D64" sqref="D64:D65"/>
    </sheetView>
  </sheetViews>
  <sheetFormatPr defaultColWidth="9.26953125" defaultRowHeight="14.5" x14ac:dyDescent="0.35"/>
  <cols>
    <col min="1" max="1" width="40" style="229" customWidth="1"/>
    <col min="2" max="2" width="5.7265625" style="2" customWidth="1"/>
    <col min="3" max="7" width="9.26953125" style="2"/>
    <col min="8" max="8" width="9.26953125" style="2" customWidth="1"/>
    <col min="9" max="9" width="17.54296875" style="250" customWidth="1"/>
    <col min="10" max="10" width="99.7265625" style="2" customWidth="1"/>
    <col min="11" max="11" width="9.26953125" style="2"/>
    <col min="12" max="33" width="9.26953125" style="2" hidden="1" customWidth="1"/>
    <col min="34" max="16384" width="9.26953125" style="2"/>
  </cols>
  <sheetData>
    <row r="1" spans="1:33" ht="50.15" customHeight="1" thickBot="1" x14ac:dyDescent="0.4">
      <c r="A1" s="237" t="s">
        <v>281</v>
      </c>
      <c r="B1" s="498" t="s">
        <v>346</v>
      </c>
      <c r="C1" s="360"/>
      <c r="D1" s="360"/>
      <c r="E1" s="360"/>
      <c r="F1" s="360"/>
      <c r="G1" s="360"/>
      <c r="H1" s="360"/>
      <c r="I1" s="360"/>
      <c r="J1" s="361"/>
    </row>
    <row r="2" spans="1:33" ht="24.75" customHeight="1" thickBot="1" x14ac:dyDescent="0.4">
      <c r="A2" s="236"/>
      <c r="B2" s="319" t="s">
        <v>291</v>
      </c>
      <c r="C2" s="499"/>
      <c r="D2" s="499"/>
      <c r="E2" s="499"/>
      <c r="F2" s="499"/>
      <c r="G2" s="499"/>
      <c r="H2" s="499"/>
      <c r="I2" s="499"/>
      <c r="J2" s="4" t="s">
        <v>345</v>
      </c>
      <c r="K2" s="5"/>
    </row>
    <row r="3" spans="1:33" ht="34.15" customHeight="1" x14ac:dyDescent="0.35">
      <c r="A3" s="231" t="s">
        <v>282</v>
      </c>
      <c r="B3" s="213" t="s">
        <v>28</v>
      </c>
      <c r="C3" s="495" t="s">
        <v>292</v>
      </c>
      <c r="D3" s="495"/>
      <c r="E3" s="495"/>
      <c r="F3" s="495"/>
      <c r="G3" s="495"/>
      <c r="H3" s="495"/>
      <c r="I3" s="244">
        <f>'1. CYFFREDINOL'!I7</f>
        <v>0</v>
      </c>
      <c r="J3" s="23" t="s">
        <v>347</v>
      </c>
      <c r="L3" s="2" t="s">
        <v>12</v>
      </c>
      <c r="M3" s="2" t="s">
        <v>10</v>
      </c>
      <c r="N3" s="2">
        <v>1</v>
      </c>
      <c r="O3" s="2">
        <v>2</v>
      </c>
      <c r="P3" s="2">
        <v>3</v>
      </c>
      <c r="Q3" s="2">
        <v>4</v>
      </c>
      <c r="R3" s="2">
        <v>5</v>
      </c>
      <c r="S3" s="2">
        <v>6</v>
      </c>
      <c r="T3" s="2">
        <v>7</v>
      </c>
      <c r="U3" s="2">
        <v>8</v>
      </c>
      <c r="V3" s="2">
        <v>9</v>
      </c>
      <c r="W3" s="2">
        <v>10</v>
      </c>
      <c r="X3" s="2">
        <v>11</v>
      </c>
      <c r="Y3" s="2">
        <v>12</v>
      </c>
      <c r="Z3" s="2">
        <v>13</v>
      </c>
      <c r="AA3" s="2">
        <v>14</v>
      </c>
      <c r="AB3" s="2">
        <v>15</v>
      </c>
      <c r="AC3" s="2">
        <v>16</v>
      </c>
      <c r="AD3" s="2">
        <v>17</v>
      </c>
      <c r="AE3" s="2">
        <v>18</v>
      </c>
      <c r="AF3" s="2">
        <v>19</v>
      </c>
      <c r="AG3" s="2">
        <v>20</v>
      </c>
    </row>
    <row r="4" spans="1:33" ht="129.75" customHeight="1" thickBot="1" x14ac:dyDescent="0.4">
      <c r="A4" s="231" t="s">
        <v>282</v>
      </c>
      <c r="B4" s="220" t="s">
        <v>29</v>
      </c>
      <c r="C4" s="495" t="s">
        <v>293</v>
      </c>
      <c r="D4" s="495"/>
      <c r="E4" s="495"/>
      <c r="F4" s="495"/>
      <c r="G4" s="495"/>
      <c r="H4" s="495"/>
      <c r="I4" s="245" t="e">
        <f>(I6+I7+I9)/I3</f>
        <v>#DIV/0!</v>
      </c>
      <c r="J4" s="23" t="s">
        <v>573</v>
      </c>
      <c r="K4" s="5"/>
      <c r="L4" s="2" t="s">
        <v>12</v>
      </c>
      <c r="M4" s="2" t="s">
        <v>10</v>
      </c>
      <c r="N4" s="2">
        <v>1</v>
      </c>
      <c r="O4" s="2">
        <v>2</v>
      </c>
      <c r="P4" s="2">
        <v>3</v>
      </c>
      <c r="Q4" s="2">
        <v>4</v>
      </c>
      <c r="R4" s="2">
        <v>5</v>
      </c>
      <c r="S4" s="2">
        <v>6</v>
      </c>
      <c r="T4" s="2">
        <v>7</v>
      </c>
      <c r="U4" s="2">
        <v>8</v>
      </c>
      <c r="V4" s="2">
        <v>9</v>
      </c>
      <c r="W4" s="2">
        <v>10</v>
      </c>
      <c r="X4" s="2">
        <v>11</v>
      </c>
      <c r="Y4" s="2">
        <v>12</v>
      </c>
      <c r="Z4" s="2">
        <v>13</v>
      </c>
      <c r="AA4" s="2">
        <v>14</v>
      </c>
      <c r="AB4" s="2">
        <v>15</v>
      </c>
      <c r="AC4" s="2">
        <v>16</v>
      </c>
      <c r="AD4" s="2">
        <v>17</v>
      </c>
      <c r="AE4" s="2">
        <v>18</v>
      </c>
      <c r="AF4" s="2">
        <v>19</v>
      </c>
      <c r="AG4" s="2">
        <v>20</v>
      </c>
    </row>
    <row r="5" spans="1:33" ht="24.75" customHeight="1" thickBot="1" x14ac:dyDescent="0.4">
      <c r="A5" s="230"/>
      <c r="B5" s="319" t="s">
        <v>295</v>
      </c>
      <c r="C5" s="436"/>
      <c r="D5" s="436"/>
      <c r="E5" s="436"/>
      <c r="F5" s="436"/>
      <c r="G5" s="436"/>
      <c r="H5" s="436"/>
      <c r="I5" s="436"/>
      <c r="J5" s="4" t="s">
        <v>345</v>
      </c>
      <c r="K5" s="5"/>
    </row>
    <row r="6" spans="1:33" ht="50.15" customHeight="1" x14ac:dyDescent="0.35">
      <c r="A6" s="231" t="s">
        <v>283</v>
      </c>
      <c r="B6" s="220" t="s">
        <v>27</v>
      </c>
      <c r="C6" s="495" t="s">
        <v>296</v>
      </c>
      <c r="D6" s="495"/>
      <c r="E6" s="495"/>
      <c r="F6" s="495"/>
      <c r="G6" s="495"/>
      <c r="H6" s="495"/>
      <c r="I6" s="244">
        <f>'1. CYFFREDINOL'!O4</f>
        <v>0</v>
      </c>
      <c r="J6" s="23" t="s">
        <v>574</v>
      </c>
      <c r="K6" s="5"/>
      <c r="L6" s="2" t="s">
        <v>12</v>
      </c>
      <c r="M6" s="2" t="s">
        <v>10</v>
      </c>
      <c r="N6" s="2">
        <v>1</v>
      </c>
      <c r="O6" s="2">
        <v>2</v>
      </c>
      <c r="P6" s="2">
        <v>3</v>
      </c>
      <c r="Q6" s="2">
        <v>4</v>
      </c>
      <c r="R6" s="2">
        <v>5</v>
      </c>
      <c r="S6" s="2">
        <v>6</v>
      </c>
      <c r="T6" s="2">
        <v>7</v>
      </c>
      <c r="U6" s="2">
        <v>8</v>
      </c>
      <c r="V6" s="2">
        <v>9</v>
      </c>
      <c r="W6" s="2">
        <v>10</v>
      </c>
      <c r="X6" s="2">
        <v>11</v>
      </c>
      <c r="Y6" s="2">
        <v>12</v>
      </c>
      <c r="Z6" s="2">
        <v>13</v>
      </c>
      <c r="AA6" s="2">
        <v>14</v>
      </c>
      <c r="AB6" s="2">
        <v>15</v>
      </c>
      <c r="AC6" s="2">
        <v>16</v>
      </c>
      <c r="AD6" s="2">
        <v>17</v>
      </c>
      <c r="AE6" s="2">
        <v>18</v>
      </c>
      <c r="AF6" s="2">
        <v>19</v>
      </c>
      <c r="AG6" s="2">
        <v>20</v>
      </c>
    </row>
    <row r="7" spans="1:33" ht="60" customHeight="1" x14ac:dyDescent="0.35">
      <c r="A7" s="231" t="s">
        <v>282</v>
      </c>
      <c r="B7" s="489" t="s">
        <v>30</v>
      </c>
      <c r="C7" s="495" t="s">
        <v>297</v>
      </c>
      <c r="D7" s="495"/>
      <c r="E7" s="495"/>
      <c r="F7" s="495"/>
      <c r="G7" s="495"/>
      <c r="H7" s="495"/>
      <c r="I7" s="244">
        <f>'2. CADWYN GYFLENWI'!I4</f>
        <v>0</v>
      </c>
      <c r="J7" s="79" t="s">
        <v>548</v>
      </c>
      <c r="K7" s="5"/>
      <c r="L7" s="2" t="s">
        <v>12</v>
      </c>
      <c r="M7" s="2" t="s">
        <v>10</v>
      </c>
      <c r="N7" s="2">
        <v>1</v>
      </c>
      <c r="O7" s="2">
        <v>2</v>
      </c>
      <c r="P7" s="2">
        <v>3</v>
      </c>
      <c r="Q7" s="2">
        <v>4</v>
      </c>
      <c r="R7" s="2">
        <v>5</v>
      </c>
      <c r="S7" s="2">
        <v>6</v>
      </c>
      <c r="T7" s="2">
        <v>7</v>
      </c>
      <c r="U7" s="2">
        <v>8</v>
      </c>
      <c r="V7" s="2">
        <v>9</v>
      </c>
      <c r="W7" s="2">
        <v>10</v>
      </c>
      <c r="X7" s="2">
        <v>11</v>
      </c>
      <c r="Y7" s="2">
        <v>12</v>
      </c>
      <c r="Z7" s="2">
        <v>13</v>
      </c>
      <c r="AA7" s="2">
        <v>14</v>
      </c>
      <c r="AB7" s="2">
        <v>15</v>
      </c>
      <c r="AC7" s="2">
        <v>16</v>
      </c>
      <c r="AD7" s="2">
        <v>17</v>
      </c>
      <c r="AE7" s="2">
        <v>18</v>
      </c>
      <c r="AF7" s="2">
        <v>19</v>
      </c>
      <c r="AG7" s="2">
        <v>20</v>
      </c>
    </row>
    <row r="8" spans="1:33" ht="60" customHeight="1" x14ac:dyDescent="0.35">
      <c r="A8" s="231" t="s">
        <v>283</v>
      </c>
      <c r="B8" s="490"/>
      <c r="C8" s="491" t="s">
        <v>298</v>
      </c>
      <c r="D8" s="492"/>
      <c r="E8" s="492"/>
      <c r="F8" s="492"/>
      <c r="G8" s="492"/>
      <c r="H8" s="493"/>
      <c r="I8" s="246" t="e">
        <f>'2. CADWYN GYFLENWI'!I5</f>
        <v>#DIV/0!</v>
      </c>
      <c r="J8" s="79" t="s">
        <v>348</v>
      </c>
      <c r="K8" s="5"/>
    </row>
    <row r="9" spans="1:33" ht="67.5" customHeight="1" x14ac:dyDescent="0.35">
      <c r="A9" s="231" t="s">
        <v>283</v>
      </c>
      <c r="B9" s="489" t="s">
        <v>31</v>
      </c>
      <c r="C9" s="355" t="s">
        <v>299</v>
      </c>
      <c r="D9" s="355"/>
      <c r="E9" s="355"/>
      <c r="F9" s="355"/>
      <c r="G9" s="355"/>
      <c r="H9" s="355"/>
      <c r="I9" s="210">
        <f>'3. CYFLOGAETH'!I4</f>
        <v>0</v>
      </c>
      <c r="J9" s="79" t="s">
        <v>549</v>
      </c>
      <c r="K9" s="5"/>
    </row>
    <row r="10" spans="1:33" ht="67.5" customHeight="1" x14ac:dyDescent="0.35">
      <c r="A10" s="231" t="s">
        <v>283</v>
      </c>
      <c r="B10" s="490"/>
      <c r="C10" s="491" t="s">
        <v>195</v>
      </c>
      <c r="D10" s="492"/>
      <c r="E10" s="492"/>
      <c r="F10" s="492"/>
      <c r="G10" s="492"/>
      <c r="H10" s="493"/>
      <c r="I10" s="247" t="e">
        <f>'3. CYFLOGAETH'!I5</f>
        <v>#DIV/0!</v>
      </c>
      <c r="J10" s="79" t="s">
        <v>575</v>
      </c>
      <c r="K10" s="5"/>
    </row>
    <row r="11" spans="1:33" ht="119.25" customHeight="1" x14ac:dyDescent="0.35">
      <c r="A11" s="231" t="s">
        <v>283</v>
      </c>
      <c r="B11" s="21" t="s">
        <v>32</v>
      </c>
      <c r="C11" s="508" t="s">
        <v>300</v>
      </c>
      <c r="D11" s="509"/>
      <c r="E11" s="509"/>
      <c r="F11" s="509"/>
      <c r="G11" s="509"/>
      <c r="H11" s="509"/>
      <c r="I11" s="209">
        <f>'4. YR AMGYLCHEDD AC ADNODDAU'!I7*NEWIDYNNAU!E5</f>
        <v>0</v>
      </c>
      <c r="J11" s="82" t="s">
        <v>349</v>
      </c>
      <c r="K11" s="5"/>
    </row>
    <row r="12" spans="1:33" ht="99.75" customHeight="1" x14ac:dyDescent="0.35">
      <c r="A12" s="231" t="s">
        <v>283</v>
      </c>
      <c r="B12" s="277" t="s">
        <v>33</v>
      </c>
      <c r="C12" s="355" t="s">
        <v>357</v>
      </c>
      <c r="D12" s="355"/>
      <c r="E12" s="355"/>
      <c r="F12" s="355"/>
      <c r="G12" s="355"/>
      <c r="H12" s="355"/>
      <c r="I12" s="210">
        <f>'4. YR AMGYLCHEDD AC ADNODDAU'!I4*NEWIDYNNAU!E3+'4. YR AMGYLCHEDD AC ADNODDAU'!I5*NEWIDYNNAU!E4</f>
        <v>0</v>
      </c>
      <c r="J12" s="79" t="s">
        <v>576</v>
      </c>
      <c r="K12" s="5"/>
    </row>
    <row r="13" spans="1:33" ht="35.15" customHeight="1" x14ac:dyDescent="0.35">
      <c r="A13" s="232" t="s">
        <v>284</v>
      </c>
      <c r="B13" s="277" t="s">
        <v>34</v>
      </c>
      <c r="C13" s="496" t="s">
        <v>303</v>
      </c>
      <c r="D13" s="355"/>
      <c r="E13" s="355"/>
      <c r="F13" s="355"/>
      <c r="G13" s="355"/>
      <c r="H13" s="355"/>
      <c r="I13" s="210">
        <f>'5. CYMUNEDOL AC ADDYSGOL'!I3</f>
        <v>0</v>
      </c>
      <c r="J13" s="79" t="s">
        <v>577</v>
      </c>
      <c r="K13" s="5"/>
    </row>
    <row r="14" spans="1:33" ht="35.15" customHeight="1" x14ac:dyDescent="0.35">
      <c r="A14" s="233" t="s">
        <v>285</v>
      </c>
      <c r="B14" s="83" t="s">
        <v>35</v>
      </c>
      <c r="C14" s="355" t="s">
        <v>301</v>
      </c>
      <c r="D14" s="355"/>
      <c r="E14" s="355"/>
      <c r="F14" s="355"/>
      <c r="G14" s="355"/>
      <c r="H14" s="355"/>
      <c r="I14" s="210">
        <f>'6. DIWYLLIANT'!I9</f>
        <v>0</v>
      </c>
      <c r="J14" s="79" t="s">
        <v>578</v>
      </c>
      <c r="K14" s="5"/>
    </row>
    <row r="15" spans="1:33" ht="35.15" customHeight="1" x14ac:dyDescent="0.35">
      <c r="A15" s="234" t="s">
        <v>286</v>
      </c>
      <c r="B15" s="213" t="s">
        <v>36</v>
      </c>
      <c r="C15" s="355" t="s">
        <v>302</v>
      </c>
      <c r="D15" s="355"/>
      <c r="E15" s="355"/>
      <c r="F15" s="355"/>
      <c r="G15" s="355"/>
      <c r="H15" s="355"/>
      <c r="I15" s="210">
        <f>'6. DIWYLLIANT'!I14</f>
        <v>0</v>
      </c>
      <c r="J15" s="79" t="s">
        <v>580</v>
      </c>
      <c r="K15" s="5"/>
    </row>
    <row r="16" spans="1:33" ht="45.75" customHeight="1" x14ac:dyDescent="0.35">
      <c r="A16" s="232" t="s">
        <v>284</v>
      </c>
      <c r="B16" s="277" t="s">
        <v>37</v>
      </c>
      <c r="C16" s="355" t="s">
        <v>582</v>
      </c>
      <c r="D16" s="355"/>
      <c r="E16" s="355"/>
      <c r="F16" s="355"/>
      <c r="G16" s="355"/>
      <c r="H16" s="355"/>
      <c r="I16" s="210">
        <f>'5. CYMUNEDOL AC ADDYSGOL'!I4+'5. CYMUNEDOL AC ADDYSGOL'!I5</f>
        <v>0</v>
      </c>
      <c r="J16" s="79" t="s">
        <v>581</v>
      </c>
      <c r="K16" s="5"/>
    </row>
    <row r="17" spans="1:11" ht="49.5" customHeight="1" x14ac:dyDescent="0.35">
      <c r="A17" s="233" t="s">
        <v>285</v>
      </c>
      <c r="B17" s="83" t="s">
        <v>38</v>
      </c>
      <c r="C17" s="355" t="s">
        <v>579</v>
      </c>
      <c r="D17" s="355"/>
      <c r="E17" s="355"/>
      <c r="F17" s="355"/>
      <c r="G17" s="355"/>
      <c r="H17" s="355"/>
      <c r="I17" s="210">
        <f>'6. DIWYLLIANT'!I10+'6. DIWYLLIANT'!I11</f>
        <v>0</v>
      </c>
      <c r="J17" s="79" t="s">
        <v>584</v>
      </c>
      <c r="K17" s="5"/>
    </row>
    <row r="18" spans="1:11" ht="50.15" customHeight="1" x14ac:dyDescent="0.35">
      <c r="A18" s="234" t="s">
        <v>286</v>
      </c>
      <c r="B18" s="220" t="s">
        <v>39</v>
      </c>
      <c r="C18" s="355" t="s">
        <v>583</v>
      </c>
      <c r="D18" s="355"/>
      <c r="E18" s="355"/>
      <c r="F18" s="355"/>
      <c r="G18" s="355"/>
      <c r="H18" s="355"/>
      <c r="I18" s="210">
        <f>'6. DIWYLLIANT'!I15+'6. DIWYLLIANT'!I16</f>
        <v>0</v>
      </c>
      <c r="J18" s="79" t="s">
        <v>585</v>
      </c>
      <c r="K18" s="5"/>
    </row>
    <row r="19" spans="1:11" ht="42.75" customHeight="1" thickBot="1" x14ac:dyDescent="0.4">
      <c r="A19" s="231" t="s">
        <v>283</v>
      </c>
      <c r="B19" s="220" t="s">
        <v>40</v>
      </c>
      <c r="C19" s="497" t="s">
        <v>304</v>
      </c>
      <c r="D19" s="497"/>
      <c r="E19" s="497"/>
      <c r="F19" s="497"/>
      <c r="G19" s="497"/>
      <c r="H19" s="497"/>
      <c r="I19" s="211">
        <f>SUM(I6,I7,I9,I11,I12,I13,I14,I15,I16,I17,I18)</f>
        <v>0</v>
      </c>
      <c r="J19" s="80" t="s">
        <v>358</v>
      </c>
      <c r="K19" s="5"/>
    </row>
    <row r="20" spans="1:11" ht="24.75" customHeight="1" thickBot="1" x14ac:dyDescent="0.4">
      <c r="A20" s="230"/>
      <c r="B20" s="319" t="s">
        <v>294</v>
      </c>
      <c r="C20" s="436"/>
      <c r="D20" s="436"/>
      <c r="E20" s="436"/>
      <c r="F20" s="436"/>
      <c r="G20" s="436"/>
      <c r="H20" s="436"/>
      <c r="I20" s="436"/>
      <c r="J20" s="4" t="s">
        <v>345</v>
      </c>
      <c r="K20" s="5"/>
    </row>
    <row r="21" spans="1:11" ht="46.5" customHeight="1" x14ac:dyDescent="0.35">
      <c r="A21" s="231" t="s">
        <v>283</v>
      </c>
      <c r="B21" s="510" t="s">
        <v>41</v>
      </c>
      <c r="C21" s="494" t="s">
        <v>305</v>
      </c>
      <c r="D21" s="494"/>
      <c r="E21" s="494"/>
      <c r="F21" s="494"/>
      <c r="G21" s="494"/>
      <c r="H21" s="494"/>
      <c r="I21" s="248">
        <f>'2. CADWYN GYFLENWI'!I6</f>
        <v>0</v>
      </c>
      <c r="J21" s="81" t="s">
        <v>586</v>
      </c>
      <c r="K21" s="5"/>
    </row>
    <row r="22" spans="1:11" ht="50.25" customHeight="1" x14ac:dyDescent="0.35">
      <c r="A22" s="231" t="s">
        <v>283</v>
      </c>
      <c r="B22" s="490"/>
      <c r="C22" s="491" t="s">
        <v>306</v>
      </c>
      <c r="D22" s="492"/>
      <c r="E22" s="492"/>
      <c r="F22" s="492"/>
      <c r="G22" s="492"/>
      <c r="H22" s="493"/>
      <c r="I22" s="240" t="e">
        <f>'2. CADWYN GYFLENWI'!I7</f>
        <v>#DIV/0!</v>
      </c>
      <c r="J22" s="79" t="s">
        <v>414</v>
      </c>
      <c r="K22" s="5"/>
    </row>
    <row r="23" spans="1:11" ht="50.25" customHeight="1" x14ac:dyDescent="0.35">
      <c r="A23" s="231" t="s">
        <v>283</v>
      </c>
      <c r="B23" s="489" t="s">
        <v>42</v>
      </c>
      <c r="C23" s="355" t="s">
        <v>307</v>
      </c>
      <c r="D23" s="355"/>
      <c r="E23" s="355"/>
      <c r="F23" s="355"/>
      <c r="G23" s="355"/>
      <c r="H23" s="355"/>
      <c r="I23" s="249">
        <f>'2. CADWYN GYFLENWI'!I8</f>
        <v>0</v>
      </c>
      <c r="J23" s="79" t="s">
        <v>587</v>
      </c>
      <c r="K23" s="5"/>
    </row>
    <row r="24" spans="1:11" ht="42" customHeight="1" x14ac:dyDescent="0.35">
      <c r="A24" s="231" t="s">
        <v>287</v>
      </c>
      <c r="B24" s="490"/>
      <c r="C24" s="491" t="s">
        <v>308</v>
      </c>
      <c r="D24" s="492"/>
      <c r="E24" s="492"/>
      <c r="F24" s="492"/>
      <c r="G24" s="492"/>
      <c r="H24" s="493"/>
      <c r="I24" s="214" t="e">
        <f>'2. CADWYN GYFLENWI'!I9</f>
        <v>#DIV/0!</v>
      </c>
      <c r="J24" s="79" t="s">
        <v>421</v>
      </c>
      <c r="K24" s="5"/>
    </row>
    <row r="25" spans="1:11" ht="35.15" customHeight="1" x14ac:dyDescent="0.35">
      <c r="A25" s="231" t="s">
        <v>283</v>
      </c>
      <c r="B25" s="21" t="s">
        <v>43</v>
      </c>
      <c r="C25" s="355" t="s">
        <v>309</v>
      </c>
      <c r="D25" s="355"/>
      <c r="E25" s="355"/>
      <c r="F25" s="355"/>
      <c r="G25" s="355"/>
      <c r="H25" s="355"/>
      <c r="I25" s="214">
        <f>'2. CADWYN GYFLENWI'!I10</f>
        <v>0</v>
      </c>
      <c r="J25" s="79" t="s">
        <v>424</v>
      </c>
      <c r="K25" s="5"/>
    </row>
    <row r="26" spans="1:11" ht="35.15" customHeight="1" x14ac:dyDescent="0.35">
      <c r="A26" s="231" t="s">
        <v>287</v>
      </c>
      <c r="B26" s="220" t="s">
        <v>44</v>
      </c>
      <c r="C26" s="491" t="s">
        <v>311</v>
      </c>
      <c r="D26" s="492"/>
      <c r="E26" s="492"/>
      <c r="F26" s="492"/>
      <c r="G26" s="492"/>
      <c r="H26" s="493"/>
      <c r="I26" s="215" t="str">
        <f>'2. CADWYN GYFLENWI'!I11</f>
        <v>NA</v>
      </c>
      <c r="J26" s="79" t="s">
        <v>425</v>
      </c>
      <c r="K26" s="5"/>
    </row>
    <row r="27" spans="1:11" ht="42.75" customHeight="1" x14ac:dyDescent="0.35">
      <c r="A27" s="231" t="s">
        <v>287</v>
      </c>
      <c r="B27" s="21" t="s">
        <v>110</v>
      </c>
      <c r="C27" s="491" t="s">
        <v>312</v>
      </c>
      <c r="D27" s="492"/>
      <c r="E27" s="492"/>
      <c r="F27" s="492"/>
      <c r="G27" s="492"/>
      <c r="H27" s="493"/>
      <c r="I27" s="217">
        <f>'3. CYFLOGAETH'!I7</f>
        <v>2</v>
      </c>
      <c r="J27" s="79" t="s">
        <v>611</v>
      </c>
      <c r="K27" s="5"/>
    </row>
    <row r="28" spans="1:11" ht="45" customHeight="1" x14ac:dyDescent="0.35">
      <c r="A28" s="235" t="s">
        <v>288</v>
      </c>
      <c r="B28" s="21" t="s">
        <v>111</v>
      </c>
      <c r="C28" s="355" t="s">
        <v>313</v>
      </c>
      <c r="D28" s="355"/>
      <c r="E28" s="355"/>
      <c r="F28" s="355"/>
      <c r="G28" s="355"/>
      <c r="H28" s="355"/>
      <c r="I28" s="217">
        <f>'3. CYFLOGAETH'!I8-CANLYNIADAU!I29</f>
        <v>10</v>
      </c>
      <c r="J28" s="79" t="s">
        <v>612</v>
      </c>
      <c r="K28" s="5"/>
    </row>
    <row r="29" spans="1:11" ht="61.5" customHeight="1" x14ac:dyDescent="0.35">
      <c r="A29" s="235" t="s">
        <v>289</v>
      </c>
      <c r="B29" s="220" t="s">
        <v>109</v>
      </c>
      <c r="C29" s="355" t="s">
        <v>314</v>
      </c>
      <c r="D29" s="355"/>
      <c r="E29" s="355"/>
      <c r="F29" s="355"/>
      <c r="G29" s="355"/>
      <c r="H29" s="355"/>
      <c r="I29" s="217">
        <f>COUNTIF('3. CYFLOGAETH'!L11:L59,"YDY")</f>
        <v>0</v>
      </c>
      <c r="J29" s="79" t="s">
        <v>613</v>
      </c>
      <c r="K29" s="5"/>
    </row>
    <row r="30" spans="1:11" ht="67.900000000000006" customHeight="1" x14ac:dyDescent="0.35">
      <c r="A30" s="235" t="s">
        <v>289</v>
      </c>
      <c r="B30" s="21" t="s">
        <v>45</v>
      </c>
      <c r="C30" s="491" t="s">
        <v>315</v>
      </c>
      <c r="D30" s="492"/>
      <c r="E30" s="492"/>
      <c r="F30" s="492"/>
      <c r="G30" s="492"/>
      <c r="H30" s="493"/>
      <c r="I30" s="217">
        <f>COUNTIF('3. CYFLOGAETH'!H11:H59,"YDY")</f>
        <v>0</v>
      </c>
      <c r="J30" s="79" t="s">
        <v>614</v>
      </c>
      <c r="K30" s="5"/>
    </row>
    <row r="31" spans="1:11" ht="77.25" customHeight="1" x14ac:dyDescent="0.35">
      <c r="A31" s="235" t="s">
        <v>290</v>
      </c>
      <c r="B31" s="21" t="s">
        <v>46</v>
      </c>
      <c r="C31" s="491" t="s">
        <v>316</v>
      </c>
      <c r="D31" s="492"/>
      <c r="E31" s="492"/>
      <c r="F31" s="492"/>
      <c r="G31" s="492"/>
      <c r="H31" s="493"/>
      <c r="I31" s="217">
        <f>COUNTIF('3. CYFLOGAETH'!I11:I59,"YDY")</f>
        <v>0</v>
      </c>
      <c r="J31" s="79" t="s">
        <v>615</v>
      </c>
      <c r="K31" s="5"/>
    </row>
    <row r="32" spans="1:11" ht="70.5" customHeight="1" x14ac:dyDescent="0.35">
      <c r="A32" s="235" t="s">
        <v>289</v>
      </c>
      <c r="B32" s="220" t="s">
        <v>47</v>
      </c>
      <c r="C32" s="491" t="s">
        <v>317</v>
      </c>
      <c r="D32" s="492"/>
      <c r="E32" s="492"/>
      <c r="F32" s="492"/>
      <c r="G32" s="492"/>
      <c r="H32" s="493"/>
      <c r="I32" s="217">
        <f>COUNTIF('3. CYFLOGAETH'!J11:J59,"YDY")</f>
        <v>0</v>
      </c>
      <c r="J32" s="79" t="s">
        <v>616</v>
      </c>
      <c r="K32" s="5"/>
    </row>
    <row r="33" spans="1:11" ht="123" customHeight="1" x14ac:dyDescent="0.35">
      <c r="A33" s="235" t="s">
        <v>290</v>
      </c>
      <c r="B33" s="21" t="s">
        <v>73</v>
      </c>
      <c r="C33" s="491" t="s">
        <v>318</v>
      </c>
      <c r="D33" s="492"/>
      <c r="E33" s="492"/>
      <c r="F33" s="492"/>
      <c r="G33" s="492"/>
      <c r="H33" s="493"/>
      <c r="I33" s="217">
        <f>COUNTIF('3. CYFLOGAETH'!K11:K59,"YDY")</f>
        <v>0</v>
      </c>
      <c r="J33" s="79" t="s">
        <v>617</v>
      </c>
      <c r="K33" s="5"/>
    </row>
    <row r="34" spans="1:11" ht="63" customHeight="1" x14ac:dyDescent="0.35">
      <c r="A34" s="231" t="s">
        <v>283</v>
      </c>
      <c r="B34" s="21" t="s">
        <v>48</v>
      </c>
      <c r="C34" s="500" t="s">
        <v>319</v>
      </c>
      <c r="D34" s="500"/>
      <c r="E34" s="500"/>
      <c r="F34" s="500"/>
      <c r="G34" s="500"/>
      <c r="H34" s="500"/>
      <c r="I34" s="217">
        <f>'3. CYFLOGAETH'!I7+'3. CYFLOGAETH'!I8+'7. HYFFORDDIANT'!I4+'7. HYFFORDDIANT'!I6+'7. HYFFORDDIANT'!I8+'7. HYFFORDDIANT'!I10+'7. HYFFORDDIANT'!I12+'7. HYFFORDDIANT'!I14+'7. HYFFORDDIANT'!I16+'7. HYFFORDDIANT'!I18</f>
        <v>12</v>
      </c>
      <c r="J34" s="79" t="s">
        <v>426</v>
      </c>
      <c r="K34" s="5"/>
    </row>
    <row r="35" spans="1:11" ht="63" customHeight="1" x14ac:dyDescent="0.35">
      <c r="A35" s="231" t="s">
        <v>283</v>
      </c>
      <c r="B35" s="220" t="s">
        <v>49</v>
      </c>
      <c r="C35" s="500" t="s">
        <v>320</v>
      </c>
      <c r="D35" s="500"/>
      <c r="E35" s="500"/>
      <c r="F35" s="500"/>
      <c r="G35" s="500"/>
      <c r="H35" s="500"/>
      <c r="I35" s="217">
        <f>'7. HYFFORDDIANT'!I5+'7. HYFFORDDIANT'!I7+'7. HYFFORDDIANT'!I9+'7. HYFFORDDIANT'!I11+'7. HYFFORDDIANT'!I13+'7. HYFFORDDIANT'!I15+'7. HYFFORDDIANT'!I17+'7. HYFFORDDIANT'!I19</f>
        <v>0</v>
      </c>
      <c r="J35" s="79" t="s">
        <v>428</v>
      </c>
      <c r="K35" s="5"/>
    </row>
    <row r="36" spans="1:11" s="89" customFormat="1" ht="35.15" customHeight="1" x14ac:dyDescent="0.35">
      <c r="A36" s="231" t="s">
        <v>283</v>
      </c>
      <c r="B36" s="21" t="s">
        <v>50</v>
      </c>
      <c r="C36" s="366" t="s">
        <v>321</v>
      </c>
      <c r="D36" s="366"/>
      <c r="E36" s="366"/>
      <c r="F36" s="366"/>
      <c r="G36" s="366"/>
      <c r="H36" s="366"/>
      <c r="I36" s="218">
        <f>'7. HYFFORDDIANT'!I4</f>
        <v>0</v>
      </c>
      <c r="J36" s="82" t="s">
        <v>430</v>
      </c>
      <c r="K36" s="88"/>
    </row>
    <row r="37" spans="1:11" ht="35.15" customHeight="1" x14ac:dyDescent="0.35">
      <c r="A37" s="231" t="s">
        <v>283</v>
      </c>
      <c r="B37" s="21" t="s">
        <v>51</v>
      </c>
      <c r="C37" s="506" t="s">
        <v>323</v>
      </c>
      <c r="D37" s="511"/>
      <c r="E37" s="511"/>
      <c r="F37" s="511"/>
      <c r="G37" s="511"/>
      <c r="H37" s="512"/>
      <c r="I37" s="218">
        <f>'7. HYFFORDDIANT'!I5</f>
        <v>0</v>
      </c>
      <c r="J37" s="82" t="s">
        <v>432</v>
      </c>
      <c r="K37" s="5"/>
    </row>
    <row r="38" spans="1:11" s="89" customFormat="1" ht="35.15" customHeight="1" x14ac:dyDescent="0.35">
      <c r="A38" s="235" t="s">
        <v>290</v>
      </c>
      <c r="B38" s="220" t="s">
        <v>112</v>
      </c>
      <c r="C38" s="366" t="s">
        <v>322</v>
      </c>
      <c r="D38" s="366"/>
      <c r="E38" s="366"/>
      <c r="F38" s="366"/>
      <c r="G38" s="366"/>
      <c r="H38" s="366"/>
      <c r="I38" s="218">
        <f>'7. HYFFORDDIANT'!I6</f>
        <v>0</v>
      </c>
      <c r="J38" s="82" t="s">
        <v>433</v>
      </c>
      <c r="K38" s="88"/>
    </row>
    <row r="39" spans="1:11" ht="35.15" customHeight="1" x14ac:dyDescent="0.35">
      <c r="A39" s="235" t="s">
        <v>290</v>
      </c>
      <c r="B39" s="21" t="s">
        <v>113</v>
      </c>
      <c r="C39" s="506" t="s">
        <v>324</v>
      </c>
      <c r="D39" s="511"/>
      <c r="E39" s="511"/>
      <c r="F39" s="511"/>
      <c r="G39" s="511"/>
      <c r="H39" s="512"/>
      <c r="I39" s="218">
        <f>'7. HYFFORDDIANT'!I7</f>
        <v>0</v>
      </c>
      <c r="J39" s="82" t="s">
        <v>588</v>
      </c>
      <c r="K39" s="5"/>
    </row>
    <row r="40" spans="1:11" s="89" customFormat="1" ht="35.15" customHeight="1" x14ac:dyDescent="0.35">
      <c r="A40" s="235" t="s">
        <v>290</v>
      </c>
      <c r="B40" s="21" t="s">
        <v>52</v>
      </c>
      <c r="C40" s="366" t="s">
        <v>325</v>
      </c>
      <c r="D40" s="366"/>
      <c r="E40" s="366"/>
      <c r="F40" s="366"/>
      <c r="G40" s="366"/>
      <c r="H40" s="366"/>
      <c r="I40" s="218">
        <f>'7. HYFFORDDIANT'!I8</f>
        <v>0</v>
      </c>
      <c r="J40" s="82" t="s">
        <v>589</v>
      </c>
      <c r="K40" s="88"/>
    </row>
    <row r="41" spans="1:11" ht="35.15" customHeight="1" x14ac:dyDescent="0.35">
      <c r="A41" s="235" t="s">
        <v>289</v>
      </c>
      <c r="B41" s="220" t="s">
        <v>53</v>
      </c>
      <c r="C41" s="506" t="s">
        <v>326</v>
      </c>
      <c r="D41" s="511"/>
      <c r="E41" s="511"/>
      <c r="F41" s="511"/>
      <c r="G41" s="511"/>
      <c r="H41" s="512"/>
      <c r="I41" s="218">
        <f>'7. HYFFORDDIANT'!I9</f>
        <v>0</v>
      </c>
      <c r="J41" s="82" t="s">
        <v>437</v>
      </c>
      <c r="K41" s="5"/>
    </row>
    <row r="42" spans="1:11" s="89" customFormat="1" ht="35.15" customHeight="1" x14ac:dyDescent="0.35">
      <c r="A42" s="231" t="s">
        <v>282</v>
      </c>
      <c r="B42" s="21" t="s">
        <v>54</v>
      </c>
      <c r="C42" s="366" t="s">
        <v>327</v>
      </c>
      <c r="D42" s="366"/>
      <c r="E42" s="366"/>
      <c r="F42" s="366"/>
      <c r="G42" s="366"/>
      <c r="H42" s="366"/>
      <c r="I42" s="218">
        <f>'7. HYFFORDDIANT'!I10</f>
        <v>0</v>
      </c>
      <c r="J42" s="82" t="s">
        <v>438</v>
      </c>
      <c r="K42" s="88"/>
    </row>
    <row r="43" spans="1:11" ht="42.75" customHeight="1" x14ac:dyDescent="0.35">
      <c r="A43" s="231" t="s">
        <v>282</v>
      </c>
      <c r="B43" s="21" t="s">
        <v>55</v>
      </c>
      <c r="C43" s="343" t="s">
        <v>328</v>
      </c>
      <c r="D43" s="344"/>
      <c r="E43" s="344"/>
      <c r="F43" s="344"/>
      <c r="G43" s="344"/>
      <c r="H43" s="345"/>
      <c r="I43" s="218">
        <f>'7. HYFFORDDIANT'!I11</f>
        <v>0</v>
      </c>
      <c r="J43" s="82" t="s">
        <v>440</v>
      </c>
      <c r="K43" s="5"/>
    </row>
    <row r="44" spans="1:11" s="89" customFormat="1" ht="35.15" customHeight="1" x14ac:dyDescent="0.35">
      <c r="A44" s="235" t="s">
        <v>290</v>
      </c>
      <c r="B44" s="220" t="s">
        <v>56</v>
      </c>
      <c r="C44" s="366" t="s">
        <v>329</v>
      </c>
      <c r="D44" s="366"/>
      <c r="E44" s="366"/>
      <c r="F44" s="366"/>
      <c r="G44" s="366"/>
      <c r="H44" s="366"/>
      <c r="I44" s="218">
        <f>'7. HYFFORDDIANT'!I12</f>
        <v>0</v>
      </c>
      <c r="J44" s="82" t="s">
        <v>441</v>
      </c>
      <c r="K44" s="88"/>
    </row>
    <row r="45" spans="1:11" ht="35.15" customHeight="1" x14ac:dyDescent="0.35">
      <c r="A45" s="235" t="s">
        <v>289</v>
      </c>
      <c r="B45" s="21" t="s">
        <v>57</v>
      </c>
      <c r="C45" s="506" t="s">
        <v>330</v>
      </c>
      <c r="D45" s="511"/>
      <c r="E45" s="511"/>
      <c r="F45" s="511"/>
      <c r="G45" s="511"/>
      <c r="H45" s="512"/>
      <c r="I45" s="218">
        <f>'7. HYFFORDDIANT'!I13</f>
        <v>0</v>
      </c>
      <c r="J45" s="82" t="s">
        <v>443</v>
      </c>
      <c r="K45" s="5"/>
    </row>
    <row r="46" spans="1:11" s="89" customFormat="1" ht="47.25" customHeight="1" x14ac:dyDescent="0.35">
      <c r="A46" s="235" t="s">
        <v>290</v>
      </c>
      <c r="B46" s="21" t="s">
        <v>58</v>
      </c>
      <c r="C46" s="343" t="s">
        <v>331</v>
      </c>
      <c r="D46" s="344"/>
      <c r="E46" s="344"/>
      <c r="F46" s="344"/>
      <c r="G46" s="344"/>
      <c r="H46" s="345"/>
      <c r="I46" s="218">
        <f>'7. HYFFORDDIANT'!I14</f>
        <v>0</v>
      </c>
      <c r="J46" s="82" t="s">
        <v>590</v>
      </c>
      <c r="K46" s="88"/>
    </row>
    <row r="47" spans="1:11" ht="45.75" customHeight="1" x14ac:dyDescent="0.35">
      <c r="A47" s="235" t="s">
        <v>289</v>
      </c>
      <c r="B47" s="220" t="s">
        <v>59</v>
      </c>
      <c r="C47" s="343" t="s">
        <v>332</v>
      </c>
      <c r="D47" s="344"/>
      <c r="E47" s="344"/>
      <c r="F47" s="344"/>
      <c r="G47" s="344"/>
      <c r="H47" s="345"/>
      <c r="I47" s="218">
        <f>'7. HYFFORDDIANT'!I15</f>
        <v>0</v>
      </c>
      <c r="J47" s="82" t="s">
        <v>444</v>
      </c>
      <c r="K47" s="5"/>
    </row>
    <row r="48" spans="1:11" ht="72" customHeight="1" x14ac:dyDescent="0.35">
      <c r="A48" s="231" t="s">
        <v>282</v>
      </c>
      <c r="B48" s="21" t="s">
        <v>60</v>
      </c>
      <c r="C48" s="506" t="s">
        <v>333</v>
      </c>
      <c r="D48" s="507"/>
      <c r="E48" s="507"/>
      <c r="F48" s="507"/>
      <c r="G48" s="507"/>
      <c r="H48" s="508"/>
      <c r="I48" s="218">
        <f>'7. HYFFORDDIANT'!I16</f>
        <v>0</v>
      </c>
      <c r="J48" s="82" t="s">
        <v>591</v>
      </c>
      <c r="K48" s="5"/>
    </row>
    <row r="49" spans="1:38" ht="48.75" customHeight="1" x14ac:dyDescent="0.35">
      <c r="A49" s="231" t="s">
        <v>283</v>
      </c>
      <c r="B49" s="21" t="s">
        <v>61</v>
      </c>
      <c r="C49" s="506" t="s">
        <v>334</v>
      </c>
      <c r="D49" s="507"/>
      <c r="E49" s="507"/>
      <c r="F49" s="507"/>
      <c r="G49" s="507"/>
      <c r="H49" s="508"/>
      <c r="I49" s="218">
        <f>'7. HYFFORDDIANT'!I17</f>
        <v>0</v>
      </c>
      <c r="J49" s="82" t="s">
        <v>446</v>
      </c>
      <c r="K49" s="5"/>
    </row>
    <row r="50" spans="1:38" s="89" customFormat="1" ht="58.5" customHeight="1" x14ac:dyDescent="0.35">
      <c r="A50" s="231" t="s">
        <v>283</v>
      </c>
      <c r="B50" s="220" t="s">
        <v>62</v>
      </c>
      <c r="C50" s="343" t="s">
        <v>335</v>
      </c>
      <c r="D50" s="344"/>
      <c r="E50" s="344"/>
      <c r="F50" s="344"/>
      <c r="G50" s="344"/>
      <c r="H50" s="345"/>
      <c r="I50" s="218">
        <f>'7. HYFFORDDIANT'!I18</f>
        <v>0</v>
      </c>
      <c r="J50" s="82" t="s">
        <v>592</v>
      </c>
      <c r="K50" s="88"/>
    </row>
    <row r="51" spans="1:38" ht="47.25" customHeight="1" x14ac:dyDescent="0.35">
      <c r="A51" s="231" t="s">
        <v>282</v>
      </c>
      <c r="B51" s="21" t="s">
        <v>63</v>
      </c>
      <c r="C51" s="343" t="s">
        <v>336</v>
      </c>
      <c r="D51" s="344"/>
      <c r="E51" s="344"/>
      <c r="F51" s="344"/>
      <c r="G51" s="344"/>
      <c r="H51" s="345"/>
      <c r="I51" s="217">
        <f>'7. HYFFORDDIANT'!I19</f>
        <v>0</v>
      </c>
      <c r="J51" s="82" t="s">
        <v>448</v>
      </c>
      <c r="K51" s="5"/>
    </row>
    <row r="52" spans="1:38" ht="75.75" customHeight="1" x14ac:dyDescent="0.35">
      <c r="A52" s="231" t="s">
        <v>282</v>
      </c>
      <c r="B52" s="21" t="s">
        <v>64</v>
      </c>
      <c r="C52" s="343" t="s">
        <v>337</v>
      </c>
      <c r="D52" s="344"/>
      <c r="E52" s="344"/>
      <c r="F52" s="344"/>
      <c r="G52" s="344"/>
      <c r="H52" s="345"/>
      <c r="I52" s="255">
        <f>'5. CYMUNEDOL AC ADDYSGOL'!I6</f>
        <v>0</v>
      </c>
      <c r="J52" s="108" t="s">
        <v>593</v>
      </c>
      <c r="K52" s="256"/>
      <c r="L52" s="256"/>
      <c r="M52" s="256"/>
      <c r="N52" s="256"/>
      <c r="O52" s="256"/>
      <c r="P52" s="256"/>
      <c r="Q52" s="256"/>
      <c r="R52" s="256"/>
      <c r="S52" s="256"/>
      <c r="T52" s="256"/>
      <c r="U52" s="256"/>
      <c r="V52" s="256"/>
      <c r="W52" s="256"/>
      <c r="X52" s="256"/>
      <c r="Y52" s="256"/>
      <c r="Z52" s="256"/>
      <c r="AA52" s="256"/>
      <c r="AB52" s="256"/>
      <c r="AC52" s="256"/>
      <c r="AD52" s="256"/>
      <c r="AE52" s="256"/>
      <c r="AF52" s="256"/>
      <c r="AG52" s="256"/>
      <c r="AH52" s="256"/>
      <c r="AI52" s="256"/>
      <c r="AJ52" s="256"/>
      <c r="AK52" s="256"/>
      <c r="AL52" s="257"/>
    </row>
    <row r="53" spans="1:38" ht="47.25" customHeight="1" x14ac:dyDescent="0.35">
      <c r="A53" s="231" t="s">
        <v>282</v>
      </c>
      <c r="B53" s="220" t="s">
        <v>65</v>
      </c>
      <c r="C53" s="343" t="s">
        <v>338</v>
      </c>
      <c r="D53" s="344"/>
      <c r="E53" s="344"/>
      <c r="F53" s="344"/>
      <c r="G53" s="344"/>
      <c r="H53" s="345"/>
      <c r="I53" s="255">
        <f>'5. CYMUNEDOL AC ADDYSGOL'!I7</f>
        <v>0</v>
      </c>
      <c r="J53" s="108" t="s">
        <v>450</v>
      </c>
      <c r="K53" s="256"/>
      <c r="L53" s="256"/>
      <c r="M53" s="256"/>
      <c r="N53" s="256"/>
      <c r="O53" s="256"/>
      <c r="P53" s="256"/>
      <c r="Q53" s="256"/>
      <c r="R53" s="256"/>
      <c r="S53" s="256"/>
      <c r="T53" s="256"/>
      <c r="U53" s="256"/>
      <c r="V53" s="256"/>
      <c r="W53" s="256"/>
      <c r="X53" s="256"/>
      <c r="Y53" s="256"/>
      <c r="Z53" s="256"/>
      <c r="AA53" s="256"/>
      <c r="AB53" s="256"/>
      <c r="AC53" s="256"/>
      <c r="AD53" s="256"/>
      <c r="AE53" s="256"/>
      <c r="AF53" s="256"/>
      <c r="AG53" s="256"/>
      <c r="AH53" s="256"/>
      <c r="AI53" s="256"/>
      <c r="AJ53" s="256"/>
      <c r="AK53" s="256"/>
      <c r="AL53" s="257"/>
    </row>
    <row r="54" spans="1:38" ht="47.25" customHeight="1" x14ac:dyDescent="0.35">
      <c r="A54" s="231" t="s">
        <v>282</v>
      </c>
      <c r="B54" s="21" t="s">
        <v>66</v>
      </c>
      <c r="C54" s="343" t="s">
        <v>339</v>
      </c>
      <c r="D54" s="344"/>
      <c r="E54" s="344"/>
      <c r="F54" s="344"/>
      <c r="G54" s="344"/>
      <c r="H54" s="345"/>
      <c r="I54" s="255">
        <f>'5. CYMUNEDOL AC ADDYSGOL'!I8</f>
        <v>0</v>
      </c>
      <c r="J54" s="108" t="s">
        <v>456</v>
      </c>
      <c r="K54" s="256"/>
      <c r="L54" s="256"/>
      <c r="M54" s="256"/>
      <c r="N54" s="256"/>
      <c r="O54" s="256"/>
      <c r="P54" s="256"/>
      <c r="Q54" s="256"/>
      <c r="R54" s="256"/>
      <c r="S54" s="256"/>
      <c r="T54" s="256"/>
      <c r="U54" s="256"/>
      <c r="V54" s="256"/>
      <c r="W54" s="256"/>
      <c r="X54" s="256"/>
      <c r="Y54" s="256"/>
      <c r="Z54" s="256"/>
      <c r="AA54" s="256"/>
      <c r="AB54" s="256"/>
      <c r="AC54" s="256"/>
      <c r="AD54" s="256"/>
      <c r="AE54" s="256"/>
      <c r="AF54" s="256"/>
      <c r="AG54" s="256"/>
      <c r="AH54" s="256"/>
      <c r="AI54" s="256"/>
      <c r="AJ54" s="256"/>
      <c r="AK54" s="256"/>
      <c r="AL54" s="257"/>
    </row>
    <row r="55" spans="1:38" ht="47.25" customHeight="1" x14ac:dyDescent="0.35">
      <c r="A55" s="231" t="s">
        <v>282</v>
      </c>
      <c r="B55" s="21" t="s">
        <v>67</v>
      </c>
      <c r="C55" s="343" t="s">
        <v>340</v>
      </c>
      <c r="D55" s="344"/>
      <c r="E55" s="344"/>
      <c r="F55" s="344"/>
      <c r="G55" s="344"/>
      <c r="H55" s="345"/>
      <c r="I55" s="255">
        <f>'5. CYMUNEDOL AC ADDYSGOL'!I9</f>
        <v>0</v>
      </c>
      <c r="J55" s="108" t="s">
        <v>451</v>
      </c>
      <c r="K55" s="256"/>
      <c r="L55" s="256"/>
      <c r="M55" s="256"/>
      <c r="N55" s="256"/>
      <c r="O55" s="256"/>
      <c r="P55" s="256"/>
      <c r="Q55" s="256"/>
      <c r="R55" s="256"/>
      <c r="S55" s="256"/>
      <c r="T55" s="256"/>
      <c r="U55" s="256"/>
      <c r="V55" s="256"/>
      <c r="W55" s="256"/>
      <c r="X55" s="256"/>
      <c r="Y55" s="256"/>
      <c r="Z55" s="256"/>
      <c r="AA55" s="256"/>
      <c r="AB55" s="256"/>
      <c r="AC55" s="256"/>
      <c r="AD55" s="256"/>
      <c r="AE55" s="256"/>
      <c r="AF55" s="256"/>
      <c r="AG55" s="256"/>
      <c r="AH55" s="256"/>
      <c r="AI55" s="256"/>
      <c r="AJ55" s="256"/>
      <c r="AK55" s="256"/>
      <c r="AL55" s="257"/>
    </row>
    <row r="56" spans="1:38" ht="47.25" customHeight="1" x14ac:dyDescent="0.35">
      <c r="A56" s="231" t="s">
        <v>283</v>
      </c>
      <c r="B56" s="220" t="s">
        <v>68</v>
      </c>
      <c r="C56" s="343" t="s">
        <v>341</v>
      </c>
      <c r="D56" s="344"/>
      <c r="E56" s="344"/>
      <c r="F56" s="344"/>
      <c r="G56" s="344"/>
      <c r="H56" s="345"/>
      <c r="I56" s="255">
        <f>'5. CYMUNEDOL AC ADDYSGOL'!I10</f>
        <v>0</v>
      </c>
      <c r="J56" s="108" t="s">
        <v>457</v>
      </c>
      <c r="K56" s="256"/>
      <c r="L56" s="256"/>
      <c r="M56" s="256"/>
      <c r="N56" s="256"/>
      <c r="O56" s="256"/>
      <c r="P56" s="256"/>
      <c r="Q56" s="256"/>
      <c r="R56" s="256"/>
      <c r="S56" s="256"/>
      <c r="T56" s="256"/>
      <c r="U56" s="256"/>
      <c r="V56" s="256"/>
      <c r="W56" s="256"/>
      <c r="X56" s="256"/>
      <c r="Y56" s="256"/>
      <c r="Z56" s="256"/>
      <c r="AA56" s="256"/>
      <c r="AB56" s="256"/>
      <c r="AC56" s="256"/>
      <c r="AD56" s="256"/>
      <c r="AE56" s="256"/>
      <c r="AF56" s="256"/>
      <c r="AG56" s="256"/>
      <c r="AH56" s="256"/>
      <c r="AI56" s="256"/>
      <c r="AJ56" s="256"/>
      <c r="AK56" s="256"/>
      <c r="AL56" s="257"/>
    </row>
    <row r="57" spans="1:38" ht="47.25" customHeight="1" x14ac:dyDescent="0.35">
      <c r="A57" s="231" t="s">
        <v>282</v>
      </c>
      <c r="B57" s="21" t="s">
        <v>69</v>
      </c>
      <c r="C57" s="343" t="s">
        <v>217</v>
      </c>
      <c r="D57" s="344"/>
      <c r="E57" s="344"/>
      <c r="F57" s="344"/>
      <c r="G57" s="344"/>
      <c r="H57" s="345"/>
      <c r="I57" s="255">
        <f>'5. CYMUNEDOL AC ADDYSGOL'!I11</f>
        <v>0</v>
      </c>
      <c r="J57" s="108" t="s">
        <v>452</v>
      </c>
      <c r="K57" s="256"/>
      <c r="L57" s="256"/>
      <c r="M57" s="256"/>
      <c r="N57" s="256"/>
      <c r="O57" s="256"/>
      <c r="P57" s="256"/>
      <c r="Q57" s="256"/>
      <c r="R57" s="256"/>
      <c r="S57" s="256"/>
      <c r="T57" s="256"/>
      <c r="U57" s="256"/>
      <c r="V57" s="256"/>
      <c r="W57" s="256"/>
      <c r="X57" s="256"/>
      <c r="Y57" s="256"/>
      <c r="Z57" s="256"/>
      <c r="AA57" s="256"/>
      <c r="AB57" s="256"/>
      <c r="AC57" s="256"/>
      <c r="AD57" s="256"/>
      <c r="AE57" s="256"/>
      <c r="AF57" s="256"/>
      <c r="AG57" s="256"/>
      <c r="AH57" s="256"/>
      <c r="AI57" s="256"/>
      <c r="AJ57" s="256"/>
      <c r="AK57" s="256"/>
      <c r="AL57" s="257"/>
    </row>
    <row r="58" spans="1:38" ht="47.25" customHeight="1" x14ac:dyDescent="0.35">
      <c r="A58" s="231" t="s">
        <v>282</v>
      </c>
      <c r="B58" s="21" t="s">
        <v>70</v>
      </c>
      <c r="C58" s="343" t="s">
        <v>218</v>
      </c>
      <c r="D58" s="344"/>
      <c r="E58" s="344"/>
      <c r="F58" s="344"/>
      <c r="G58" s="344"/>
      <c r="H58" s="345"/>
      <c r="I58" s="255">
        <f>'5. CYMUNEDOL AC ADDYSGOL'!I12</f>
        <v>0</v>
      </c>
      <c r="J58" s="108" t="s">
        <v>458</v>
      </c>
      <c r="K58" s="256"/>
      <c r="L58" s="256"/>
      <c r="M58" s="256"/>
      <c r="N58" s="256"/>
      <c r="O58" s="256"/>
      <c r="P58" s="256"/>
      <c r="Q58" s="256"/>
      <c r="R58" s="256"/>
      <c r="S58" s="256"/>
      <c r="T58" s="256"/>
      <c r="U58" s="256"/>
      <c r="V58" s="256"/>
      <c r="W58" s="256"/>
      <c r="X58" s="256"/>
      <c r="Y58" s="256"/>
      <c r="Z58" s="256"/>
      <c r="AA58" s="256"/>
      <c r="AB58" s="256"/>
      <c r="AC58" s="256"/>
      <c r="AD58" s="256"/>
      <c r="AE58" s="256"/>
      <c r="AF58" s="256"/>
      <c r="AG58" s="256"/>
      <c r="AH58" s="256"/>
      <c r="AI58" s="256"/>
      <c r="AJ58" s="256"/>
      <c r="AK58" s="256"/>
      <c r="AL58" s="257"/>
    </row>
    <row r="59" spans="1:38" ht="47.25" customHeight="1" x14ac:dyDescent="0.35">
      <c r="A59" s="231" t="s">
        <v>283</v>
      </c>
      <c r="B59" s="220" t="s">
        <v>71</v>
      </c>
      <c r="C59" s="343" t="s">
        <v>342</v>
      </c>
      <c r="D59" s="344"/>
      <c r="E59" s="344"/>
      <c r="F59" s="344"/>
      <c r="G59" s="344"/>
      <c r="H59" s="345"/>
      <c r="I59" s="255">
        <f>'5. CYMUNEDOL AC ADDYSGOL'!I13</f>
        <v>0</v>
      </c>
      <c r="J59" s="108" t="s">
        <v>453</v>
      </c>
      <c r="K59" s="256"/>
      <c r="L59" s="256"/>
      <c r="M59" s="256"/>
      <c r="N59" s="256"/>
      <c r="O59" s="256"/>
      <c r="P59" s="256"/>
      <c r="Q59" s="256"/>
      <c r="R59" s="256"/>
      <c r="S59" s="256"/>
      <c r="T59" s="256"/>
      <c r="U59" s="256"/>
      <c r="V59" s="256"/>
      <c r="W59" s="256"/>
      <c r="X59" s="256"/>
      <c r="Y59" s="256"/>
      <c r="Z59" s="256"/>
      <c r="AA59" s="256"/>
      <c r="AB59" s="256"/>
      <c r="AC59" s="256"/>
      <c r="AD59" s="256"/>
      <c r="AE59" s="256"/>
      <c r="AF59" s="256"/>
      <c r="AG59" s="256"/>
      <c r="AH59" s="256"/>
      <c r="AI59" s="256"/>
      <c r="AJ59" s="256"/>
      <c r="AK59" s="256"/>
      <c r="AL59" s="257"/>
    </row>
    <row r="60" spans="1:38" ht="47.25" customHeight="1" x14ac:dyDescent="0.35">
      <c r="A60" s="231" t="s">
        <v>282</v>
      </c>
      <c r="B60" s="21" t="s">
        <v>72</v>
      </c>
      <c r="C60" s="343" t="s">
        <v>219</v>
      </c>
      <c r="D60" s="344"/>
      <c r="E60" s="344"/>
      <c r="F60" s="344"/>
      <c r="G60" s="344"/>
      <c r="H60" s="345"/>
      <c r="I60" s="255">
        <f>'5. CYMUNEDOL AC ADDYSGOL'!I14</f>
        <v>0</v>
      </c>
      <c r="J60" s="108" t="s">
        <v>459</v>
      </c>
      <c r="K60" s="256"/>
      <c r="L60" s="256"/>
      <c r="M60" s="256"/>
      <c r="N60" s="256"/>
      <c r="O60" s="256"/>
      <c r="P60" s="256"/>
      <c r="Q60" s="256"/>
      <c r="R60" s="256"/>
      <c r="S60" s="256"/>
      <c r="T60" s="256"/>
      <c r="U60" s="256"/>
      <c r="V60" s="256"/>
      <c r="W60" s="256"/>
      <c r="X60" s="256"/>
      <c r="Y60" s="256"/>
      <c r="Z60" s="256"/>
      <c r="AA60" s="256"/>
      <c r="AB60" s="256"/>
      <c r="AC60" s="256"/>
      <c r="AD60" s="256"/>
      <c r="AE60" s="256"/>
      <c r="AF60" s="256"/>
      <c r="AG60" s="256"/>
      <c r="AH60" s="256"/>
      <c r="AI60" s="256"/>
      <c r="AJ60" s="256"/>
      <c r="AK60" s="256"/>
      <c r="AL60" s="257"/>
    </row>
    <row r="61" spans="1:38" s="96" customFormat="1" ht="102" customHeight="1" x14ac:dyDescent="0.35">
      <c r="A61" s="231" t="s">
        <v>282</v>
      </c>
      <c r="B61" s="21" t="s">
        <v>101</v>
      </c>
      <c r="C61" s="504" t="s">
        <v>343</v>
      </c>
      <c r="D61" s="505"/>
      <c r="E61" s="505"/>
      <c r="F61" s="505"/>
      <c r="G61" s="505"/>
      <c r="H61" s="505"/>
      <c r="I61" s="219">
        <f>'4. YR AMGYLCHEDD AC ADNODDAU'!I4</f>
        <v>0</v>
      </c>
      <c r="J61" s="108" t="s">
        <v>594</v>
      </c>
      <c r="K61" s="501"/>
      <c r="L61" s="502"/>
      <c r="M61" s="502"/>
      <c r="N61" s="502"/>
      <c r="O61" s="502"/>
      <c r="P61" s="502"/>
      <c r="Q61" s="502"/>
      <c r="R61" s="502"/>
      <c r="S61" s="502"/>
      <c r="T61" s="502"/>
      <c r="U61" s="502"/>
      <c r="V61" s="502"/>
      <c r="W61" s="502"/>
      <c r="X61" s="502"/>
      <c r="Y61" s="502"/>
      <c r="Z61" s="502"/>
      <c r="AA61" s="502"/>
      <c r="AB61" s="502"/>
      <c r="AC61" s="502"/>
      <c r="AD61" s="502"/>
      <c r="AE61" s="502"/>
      <c r="AF61" s="502"/>
      <c r="AG61" s="502"/>
      <c r="AH61" s="502"/>
      <c r="AI61" s="502"/>
      <c r="AJ61" s="502"/>
      <c r="AK61" s="502"/>
      <c r="AL61" s="503"/>
    </row>
    <row r="62" spans="1:38" ht="85.15" customHeight="1" x14ac:dyDescent="0.35">
      <c r="A62" s="231" t="s">
        <v>282</v>
      </c>
      <c r="B62" s="21" t="s">
        <v>102</v>
      </c>
      <c r="C62" s="366" t="s">
        <v>344</v>
      </c>
      <c r="D62" s="509"/>
      <c r="E62" s="509"/>
      <c r="F62" s="509"/>
      <c r="G62" s="509"/>
      <c r="H62" s="509"/>
      <c r="I62" s="218">
        <f>'4. YR AMGYLCHEDD AC ADNODDAU'!I7</f>
        <v>0</v>
      </c>
      <c r="J62" s="82" t="s">
        <v>595</v>
      </c>
    </row>
    <row r="63" spans="1:38" x14ac:dyDescent="0.35">
      <c r="A63" s="229" t="e">
        <f>+CANLYNIADAU!#REF!</f>
        <v>#REF!</v>
      </c>
      <c r="B63" s="6"/>
      <c r="C63" s="6"/>
      <c r="D63" s="6"/>
      <c r="E63" s="6"/>
      <c r="F63" s="6"/>
      <c r="G63" s="6"/>
      <c r="H63" s="6"/>
      <c r="I63" s="287"/>
      <c r="J63" s="6"/>
    </row>
  </sheetData>
  <sheetProtection sheet="1" selectLockedCells="1"/>
  <mergeCells count="67">
    <mergeCell ref="C62:H62"/>
    <mergeCell ref="C11:H11"/>
    <mergeCell ref="C8:H8"/>
    <mergeCell ref="B7:B8"/>
    <mergeCell ref="B9:B10"/>
    <mergeCell ref="C10:H10"/>
    <mergeCell ref="B21:B22"/>
    <mergeCell ref="C22:H22"/>
    <mergeCell ref="C37:H37"/>
    <mergeCell ref="C31:H31"/>
    <mergeCell ref="C41:H41"/>
    <mergeCell ref="C39:H39"/>
    <mergeCell ref="C32:H32"/>
    <mergeCell ref="C33:H33"/>
    <mergeCell ref="C45:H45"/>
    <mergeCell ref="C47:H47"/>
    <mergeCell ref="K61:AL61"/>
    <mergeCell ref="C61:H61"/>
    <mergeCell ref="C48:H48"/>
    <mergeCell ref="C49:H49"/>
    <mergeCell ref="C52:H52"/>
    <mergeCell ref="C53:H53"/>
    <mergeCell ref="C54:H54"/>
    <mergeCell ref="C55:H55"/>
    <mergeCell ref="C56:H56"/>
    <mergeCell ref="C57:H57"/>
    <mergeCell ref="C58:H58"/>
    <mergeCell ref="C60:H60"/>
    <mergeCell ref="C59:H59"/>
    <mergeCell ref="C36:H36"/>
    <mergeCell ref="C35:H35"/>
    <mergeCell ref="C34:H34"/>
    <mergeCell ref="C51:H51"/>
    <mergeCell ref="C50:H50"/>
    <mergeCell ref="C46:H46"/>
    <mergeCell ref="C6:H6"/>
    <mergeCell ref="B1:J1"/>
    <mergeCell ref="B2:I2"/>
    <mergeCell ref="C4:H4"/>
    <mergeCell ref="B5:I5"/>
    <mergeCell ref="C3:H3"/>
    <mergeCell ref="C7:H7"/>
    <mergeCell ref="C13:H13"/>
    <mergeCell ref="C9:H9"/>
    <mergeCell ref="C19:H19"/>
    <mergeCell ref="C12:H12"/>
    <mergeCell ref="C18:H18"/>
    <mergeCell ref="C14:H14"/>
    <mergeCell ref="C15:H15"/>
    <mergeCell ref="C16:H16"/>
    <mergeCell ref="C17:H17"/>
    <mergeCell ref="B20:I20"/>
    <mergeCell ref="B23:B24"/>
    <mergeCell ref="C26:H26"/>
    <mergeCell ref="C44:H44"/>
    <mergeCell ref="C21:H21"/>
    <mergeCell ref="C23:H23"/>
    <mergeCell ref="C38:H38"/>
    <mergeCell ref="C40:H40"/>
    <mergeCell ref="C24:H24"/>
    <mergeCell ref="C27:H27"/>
    <mergeCell ref="C25:H25"/>
    <mergeCell ref="C42:H42"/>
    <mergeCell ref="C28:H28"/>
    <mergeCell ref="C29:H29"/>
    <mergeCell ref="C43:H43"/>
    <mergeCell ref="C30:H30"/>
  </mergeCells>
  <phoneticPr fontId="15" type="noConversion"/>
  <dataValidations count="1">
    <dataValidation showInputMessage="1" showErrorMessage="1" sqref="I3:I4 I6:I19" xr:uid="{00000000-0002-0000-0C00-000000000000}"/>
  </dataValidations>
  <pageMargins left="0.70866141732283472" right="0.70866141732283472" top="0.94488188976377963" bottom="0.74803149606299213" header="0.31496062992125984" footer="0.31496062992125984"/>
  <pageSetup paperSize="8" scale="26" fitToHeight="2" orientation="portrait" r:id="rId1"/>
  <headerFooter scaleWithDoc="0">
    <oddHeader>&amp;CTHE WELSH COMMUNITY BENEFITS MEASUREMENT TOOL&amp;R&amp;G</oddHeader>
  </headerFooter>
  <legacyDrawingHF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ublished="0"/>
  <dimension ref="A1:Q96"/>
  <sheetViews>
    <sheetView zoomScale="80" zoomScaleNormal="80" workbookViewId="0">
      <selection activeCell="A44" sqref="A44:XFD44"/>
    </sheetView>
  </sheetViews>
  <sheetFormatPr defaultRowHeight="14.5" x14ac:dyDescent="0.35"/>
  <cols>
    <col min="1" max="1" width="17" customWidth="1"/>
    <col min="2" max="2" width="9.7265625" customWidth="1"/>
    <col min="7" max="7" width="70.54296875" customWidth="1"/>
    <col min="8" max="8" width="25.7265625" customWidth="1"/>
    <col min="9" max="9" width="246.26953125" customWidth="1"/>
  </cols>
  <sheetData>
    <row r="1" spans="1:17" ht="15" thickBot="1" x14ac:dyDescent="0.4">
      <c r="B1" t="s">
        <v>350</v>
      </c>
    </row>
    <row r="2" spans="1:17" ht="70.5" customHeight="1" thickBot="1" x14ac:dyDescent="0.4">
      <c r="B2" s="540" t="s">
        <v>351</v>
      </c>
      <c r="C2" s="541"/>
      <c r="D2" s="541"/>
      <c r="E2" s="541"/>
      <c r="F2" s="541"/>
      <c r="G2" s="541"/>
      <c r="H2" s="541"/>
      <c r="I2" s="541"/>
      <c r="J2" s="541"/>
      <c r="K2" s="541"/>
      <c r="L2" s="541"/>
      <c r="M2" s="541"/>
      <c r="N2" s="541"/>
      <c r="O2" s="541"/>
      <c r="P2" s="541"/>
      <c r="Q2" s="542"/>
    </row>
    <row r="3" spans="1:17" ht="30" customHeight="1" thickBot="1" x14ac:dyDescent="0.4">
      <c r="A3" s="543" t="s">
        <v>295</v>
      </c>
      <c r="B3" s="544"/>
      <c r="C3" s="544"/>
      <c r="D3" s="544"/>
      <c r="E3" s="544"/>
      <c r="F3" s="544"/>
      <c r="G3" s="544"/>
      <c r="H3" s="545"/>
      <c r="I3" s="544"/>
      <c r="J3" s="544"/>
      <c r="K3" s="544"/>
      <c r="L3" s="544"/>
      <c r="M3" s="544"/>
      <c r="N3" s="544"/>
      <c r="O3" s="544"/>
      <c r="P3" s="544"/>
      <c r="Q3" s="546"/>
    </row>
    <row r="4" spans="1:17" ht="30" customHeight="1" thickBot="1" x14ac:dyDescent="0.4">
      <c r="A4" s="285" t="s">
        <v>359</v>
      </c>
      <c r="B4" s="552" t="s">
        <v>304</v>
      </c>
      <c r="C4" s="552"/>
      <c r="D4" s="552"/>
      <c r="E4" s="552"/>
      <c r="F4" s="552"/>
      <c r="G4" s="553"/>
      <c r="H4" s="228">
        <f>CANLYNIADAU!I19</f>
        <v>0</v>
      </c>
      <c r="I4" s="251" t="s">
        <v>358</v>
      </c>
      <c r="J4" s="226"/>
      <c r="K4" s="226"/>
      <c r="L4" s="226"/>
      <c r="M4" s="226"/>
      <c r="N4" s="226"/>
      <c r="O4" s="226"/>
      <c r="P4" s="226"/>
      <c r="Q4" s="226"/>
    </row>
    <row r="5" spans="1:17" ht="15" thickBot="1" x14ac:dyDescent="0.4">
      <c r="A5" s="127" t="s">
        <v>360</v>
      </c>
      <c r="B5" s="340" t="s">
        <v>166</v>
      </c>
      <c r="C5" s="341"/>
      <c r="D5" s="341"/>
      <c r="E5" s="341"/>
      <c r="F5" s="341"/>
      <c r="G5" s="342"/>
      <c r="H5" s="241" t="str">
        <f>'1. CYFFREDINOL'!I4</f>
        <v>NA</v>
      </c>
      <c r="I5" t="s">
        <v>544</v>
      </c>
    </row>
    <row r="6" spans="1:17" ht="15" thickBot="1" x14ac:dyDescent="0.4">
      <c r="A6" s="127" t="s">
        <v>539</v>
      </c>
      <c r="B6" s="343" t="s">
        <v>293</v>
      </c>
      <c r="C6" s="344"/>
      <c r="D6" s="344"/>
      <c r="E6" s="344"/>
      <c r="F6" s="344"/>
      <c r="G6" s="345"/>
      <c r="H6" s="243" t="e">
        <f>CANLYNIADAU!I4</f>
        <v>#DIV/0!</v>
      </c>
      <c r="I6" t="s">
        <v>546</v>
      </c>
    </row>
    <row r="7" spans="1:17" ht="15" thickBot="1" x14ac:dyDescent="0.4">
      <c r="A7" s="127" t="s">
        <v>361</v>
      </c>
      <c r="B7" s="343" t="s">
        <v>296</v>
      </c>
      <c r="C7" s="344"/>
      <c r="D7" s="344"/>
      <c r="E7" s="344"/>
      <c r="F7" s="344"/>
      <c r="G7" s="345"/>
      <c r="H7" s="295">
        <f>CANLYNIADAU!I6</f>
        <v>0</v>
      </c>
      <c r="I7" t="s">
        <v>547</v>
      </c>
    </row>
    <row r="8" spans="1:17" x14ac:dyDescent="0.35">
      <c r="A8" s="547" t="s">
        <v>362</v>
      </c>
      <c r="B8" s="343" t="s">
        <v>411</v>
      </c>
      <c r="C8" s="344"/>
      <c r="D8" s="344"/>
      <c r="E8" s="344"/>
      <c r="F8" s="344"/>
      <c r="G8" s="345"/>
      <c r="H8" s="295">
        <f>CANLYNIADAU!I7</f>
        <v>0</v>
      </c>
      <c r="I8" t="s">
        <v>548</v>
      </c>
    </row>
    <row r="9" spans="1:17" ht="15" thickBot="1" x14ac:dyDescent="0.4">
      <c r="A9" s="548"/>
      <c r="B9" s="517" t="s">
        <v>298</v>
      </c>
      <c r="C9" s="344"/>
      <c r="D9" s="344"/>
      <c r="E9" s="344"/>
      <c r="F9" s="344"/>
      <c r="G9" s="345"/>
      <c r="H9" s="242" t="e">
        <f>CANLYNIADAU!I8</f>
        <v>#DIV/0!</v>
      </c>
      <c r="I9" t="str">
        <f>CANLYNIADAU!J8</f>
        <v>Mae'r ganran hon yn cynrychioli faint o gyfanswm y gwariant ar fusnesau yn 1.3 a wariwyd ar fusnesau wedi'u lleoli yng Nghymru fel y'i nodir yn 2.2</v>
      </c>
    </row>
    <row r="10" spans="1:17" x14ac:dyDescent="0.35">
      <c r="A10" s="547" t="s">
        <v>363</v>
      </c>
      <c r="B10" s="344" t="s">
        <v>412</v>
      </c>
      <c r="C10" s="344"/>
      <c r="D10" s="344"/>
      <c r="E10" s="344"/>
      <c r="F10" s="344"/>
      <c r="G10" s="345"/>
      <c r="H10" s="295">
        <f>CANLYNIADAU!I9</f>
        <v>0</v>
      </c>
      <c r="I10" t="s">
        <v>549</v>
      </c>
    </row>
    <row r="11" spans="1:17" ht="30" customHeight="1" thickBot="1" x14ac:dyDescent="0.4">
      <c r="A11" s="554"/>
      <c r="B11" s="558" t="s">
        <v>195</v>
      </c>
      <c r="C11" s="558"/>
      <c r="D11" s="558"/>
      <c r="E11" s="558"/>
      <c r="F11" s="558"/>
      <c r="G11" s="559"/>
      <c r="H11" s="296" t="e">
        <f>CANLYNIADAU!I10</f>
        <v>#DIV/0!</v>
      </c>
      <c r="I11" t="s">
        <v>550</v>
      </c>
    </row>
    <row r="12" spans="1:17" ht="30" customHeight="1" thickBot="1" x14ac:dyDescent="0.4">
      <c r="A12" s="280" t="s">
        <v>364</v>
      </c>
      <c r="B12" s="555" t="s">
        <v>413</v>
      </c>
      <c r="C12" s="507"/>
      <c r="D12" s="507"/>
      <c r="E12" s="507"/>
      <c r="F12" s="507"/>
      <c r="G12" s="508"/>
      <c r="H12" s="297">
        <f>CANLYNIADAU!I11</f>
        <v>0</v>
      </c>
      <c r="I12" t="str">
        <f>CANLYNIADAU!J11</f>
        <v>Dyma gyfanswm yr arian a arbedwyd yn ystod y cyfnod a gwmpesir gan y cyflwyniad hwn drwy leihau'r defnydd o ddŵr fel rhan o'r contract hwn yn 4.5. Mae'r ffigur hwn yn seiliedig ar daliadau mesuredig safonol presennol ar gyfer ardrethi dŵr a charthffosiaeth ar gyfer Dŵr Cymru. Mae'r ffigur hwn yn seiliedig ar nifer y metrau ciwbig a arbedwyd drwy fesurau i leihau'r defnydd o ddŵr yn ystod y cyfnod a gwmpesir gan y cyflwyniad hwn. Gall hyn gynnwys, er enghraifft, fesurau i leihau'r defnydd o ddŵr neu faint o ddŵr sy'n gollwng, defnyddio casgenni dŵr, dŵr 'llwyd', neu fesurau cynaliadwy eraill.
Rhaid cyflwyno'r ffigur hwn mewn metrau ciwbig.  1 metr ciwbig = 1000 litr.</v>
      </c>
    </row>
    <row r="13" spans="1:17" ht="30" customHeight="1" thickBot="1" x14ac:dyDescent="0.4">
      <c r="A13" s="286" t="s">
        <v>365</v>
      </c>
      <c r="B13" s="556" t="s">
        <v>357</v>
      </c>
      <c r="C13" s="557"/>
      <c r="D13" s="557"/>
      <c r="E13" s="557"/>
      <c r="F13" s="557"/>
      <c r="G13" s="496"/>
      <c r="H13" s="295">
        <f>CANLYNIADAU!I12</f>
        <v>0</v>
      </c>
      <c r="I13" s="302" t="s">
        <v>551</v>
      </c>
    </row>
    <row r="14" spans="1:17" ht="16.5" customHeight="1" thickBot="1" x14ac:dyDescent="0.4"/>
    <row r="15" spans="1:17" ht="30" customHeight="1" thickBot="1" x14ac:dyDescent="0.4">
      <c r="A15" s="543" t="s">
        <v>294</v>
      </c>
      <c r="B15" s="544"/>
      <c r="C15" s="544"/>
      <c r="D15" s="544"/>
      <c r="E15" s="544"/>
      <c r="F15" s="544"/>
      <c r="G15" s="544"/>
      <c r="H15" s="544"/>
      <c r="I15" s="544"/>
      <c r="J15" s="544"/>
      <c r="K15" s="544"/>
      <c r="L15" s="544"/>
      <c r="M15" s="544"/>
      <c r="N15" s="544"/>
      <c r="O15" s="544"/>
      <c r="P15" s="544"/>
      <c r="Q15" s="546"/>
    </row>
    <row r="16" spans="1:17" x14ac:dyDescent="0.35">
      <c r="A16" s="554" t="s">
        <v>366</v>
      </c>
      <c r="B16" s="495" t="s">
        <v>305</v>
      </c>
      <c r="C16" s="495"/>
      <c r="D16" s="495"/>
      <c r="E16" s="495"/>
      <c r="F16" s="495"/>
      <c r="G16" s="495"/>
      <c r="H16" s="212">
        <f>CANLYNIADAU!I21</f>
        <v>0</v>
      </c>
      <c r="I16" t="s">
        <v>545</v>
      </c>
    </row>
    <row r="17" spans="1:9" ht="15" thickBot="1" x14ac:dyDescent="0.4">
      <c r="A17" s="548"/>
      <c r="B17" s="491" t="s">
        <v>306</v>
      </c>
      <c r="C17" s="492"/>
      <c r="D17" s="492"/>
      <c r="E17" s="492"/>
      <c r="F17" s="492"/>
      <c r="G17" s="493"/>
      <c r="H17" s="242" t="e">
        <f>CANLYNIADAU!I22</f>
        <v>#DIV/0!</v>
      </c>
      <c r="I17" t="s">
        <v>415</v>
      </c>
    </row>
    <row r="18" spans="1:9" x14ac:dyDescent="0.35">
      <c r="A18" s="547" t="s">
        <v>367</v>
      </c>
      <c r="B18" s="355" t="s">
        <v>416</v>
      </c>
      <c r="C18" s="355"/>
      <c r="D18" s="355"/>
      <c r="E18" s="355"/>
      <c r="F18" s="355"/>
      <c r="G18" s="355"/>
      <c r="H18" s="38">
        <f>CANLYNIADAU!I23</f>
        <v>0</v>
      </c>
      <c r="I18" t="s">
        <v>552</v>
      </c>
    </row>
    <row r="19" spans="1:9" ht="15" thickBot="1" x14ac:dyDescent="0.4">
      <c r="A19" s="548"/>
      <c r="B19" s="491" t="s">
        <v>308</v>
      </c>
      <c r="C19" s="492"/>
      <c r="D19" s="492"/>
      <c r="E19" s="492"/>
      <c r="F19" s="492"/>
      <c r="G19" s="493"/>
      <c r="H19" s="214" t="e">
        <f>CANLYNIADAU!I24</f>
        <v>#DIV/0!</v>
      </c>
      <c r="I19" t="s">
        <v>422</v>
      </c>
    </row>
    <row r="20" spans="1:9" ht="15" thickBot="1" x14ac:dyDescent="0.4">
      <c r="A20" s="127" t="s">
        <v>368</v>
      </c>
      <c r="B20" s="355" t="s">
        <v>309</v>
      </c>
      <c r="C20" s="355"/>
      <c r="D20" s="355"/>
      <c r="E20" s="355"/>
      <c r="F20" s="355"/>
      <c r="G20" s="355"/>
      <c r="H20" s="214">
        <f>CANLYNIADAU!I25</f>
        <v>0</v>
      </c>
      <c r="I20" t="s">
        <v>423</v>
      </c>
    </row>
    <row r="21" spans="1:9" ht="15" thickBot="1" x14ac:dyDescent="0.4">
      <c r="A21" s="127" t="s">
        <v>369</v>
      </c>
      <c r="B21" s="491" t="s">
        <v>311</v>
      </c>
      <c r="C21" s="492"/>
      <c r="D21" s="492"/>
      <c r="E21" s="492"/>
      <c r="F21" s="492"/>
      <c r="G21" s="493"/>
      <c r="H21" s="215" t="str">
        <f>CANLYNIADAU!I26</f>
        <v>NA</v>
      </c>
      <c r="I21" t="s">
        <v>425</v>
      </c>
    </row>
    <row r="22" spans="1:9" ht="15" thickBot="1" x14ac:dyDescent="0.4">
      <c r="A22" s="127" t="s">
        <v>370</v>
      </c>
      <c r="B22" s="491" t="s">
        <v>312</v>
      </c>
      <c r="C22" s="492"/>
      <c r="D22" s="492"/>
      <c r="E22" s="492"/>
      <c r="F22" s="492"/>
      <c r="G22" s="493"/>
      <c r="H22" s="217">
        <f>CANLYNIADAU!I27</f>
        <v>2</v>
      </c>
      <c r="I22" t="s">
        <v>611</v>
      </c>
    </row>
    <row r="23" spans="1:9" ht="15" thickBot="1" x14ac:dyDescent="0.4">
      <c r="A23" s="127" t="s">
        <v>371</v>
      </c>
      <c r="B23" s="500" t="s">
        <v>319</v>
      </c>
      <c r="C23" s="500"/>
      <c r="D23" s="500"/>
      <c r="E23" s="500"/>
      <c r="F23" s="500"/>
      <c r="G23" s="500"/>
      <c r="H23" s="217">
        <f>CANLYNIADAU!I34</f>
        <v>12</v>
      </c>
      <c r="I23" t="s">
        <v>427</v>
      </c>
    </row>
    <row r="24" spans="1:9" ht="15" thickBot="1" x14ac:dyDescent="0.4">
      <c r="A24" s="127" t="s">
        <v>372</v>
      </c>
      <c r="B24" s="500" t="s">
        <v>320</v>
      </c>
      <c r="C24" s="500"/>
      <c r="D24" s="500"/>
      <c r="E24" s="500"/>
      <c r="F24" s="500"/>
      <c r="G24" s="500"/>
      <c r="H24" s="217">
        <f>CANLYNIADAU!I35</f>
        <v>0</v>
      </c>
      <c r="I24" t="s">
        <v>429</v>
      </c>
    </row>
    <row r="25" spans="1:9" ht="15" thickBot="1" x14ac:dyDescent="0.4">
      <c r="A25" s="127" t="s">
        <v>373</v>
      </c>
      <c r="B25" s="366" t="s">
        <v>321</v>
      </c>
      <c r="C25" s="366"/>
      <c r="D25" s="366"/>
      <c r="E25" s="366"/>
      <c r="F25" s="366"/>
      <c r="G25" s="366"/>
      <c r="H25" s="218">
        <f>CANLYNIADAU!I36</f>
        <v>0</v>
      </c>
      <c r="I25" t="s">
        <v>431</v>
      </c>
    </row>
    <row r="26" spans="1:9" ht="15" thickBot="1" x14ac:dyDescent="0.4">
      <c r="A26" s="127" t="s">
        <v>374</v>
      </c>
      <c r="B26" s="506" t="s">
        <v>323</v>
      </c>
      <c r="C26" s="511"/>
      <c r="D26" s="511"/>
      <c r="E26" s="511"/>
      <c r="F26" s="511"/>
      <c r="G26" s="512"/>
      <c r="H26" s="218">
        <f>CANLYNIADAU!I37</f>
        <v>0</v>
      </c>
      <c r="I26" t="s">
        <v>553</v>
      </c>
    </row>
    <row r="27" spans="1:9" ht="15" thickBot="1" x14ac:dyDescent="0.4">
      <c r="A27" s="127" t="s">
        <v>375</v>
      </c>
      <c r="B27" s="366" t="s">
        <v>327</v>
      </c>
      <c r="C27" s="366"/>
      <c r="D27" s="366"/>
      <c r="E27" s="366"/>
      <c r="F27" s="366"/>
      <c r="G27" s="366"/>
      <c r="H27" s="218">
        <f>CANLYNIADAU!I42</f>
        <v>0</v>
      </c>
      <c r="I27" t="s">
        <v>439</v>
      </c>
    </row>
    <row r="28" spans="1:9" ht="15" thickBot="1" x14ac:dyDescent="0.4">
      <c r="A28" s="127" t="s">
        <v>376</v>
      </c>
      <c r="B28" s="343" t="s">
        <v>328</v>
      </c>
      <c r="C28" s="344"/>
      <c r="D28" s="344"/>
      <c r="E28" s="344"/>
      <c r="F28" s="344"/>
      <c r="G28" s="345"/>
      <c r="H28" s="218">
        <f>CANLYNIADAU!I43</f>
        <v>0</v>
      </c>
      <c r="I28" t="s">
        <v>554</v>
      </c>
    </row>
    <row r="29" spans="1:9" ht="15" thickBot="1" x14ac:dyDescent="0.4">
      <c r="A29" s="127" t="s">
        <v>377</v>
      </c>
      <c r="B29" s="506" t="s">
        <v>333</v>
      </c>
      <c r="C29" s="507"/>
      <c r="D29" s="507"/>
      <c r="E29" s="507"/>
      <c r="F29" s="507"/>
      <c r="G29" s="508"/>
      <c r="H29" s="218">
        <f>CANLYNIADAU!I48</f>
        <v>0</v>
      </c>
      <c r="I29" s="69" t="s">
        <v>555</v>
      </c>
    </row>
    <row r="30" spans="1:9" ht="15" thickBot="1" x14ac:dyDescent="0.4">
      <c r="A30" s="127" t="s">
        <v>543</v>
      </c>
      <c r="B30" s="506" t="s">
        <v>334</v>
      </c>
      <c r="C30" s="507"/>
      <c r="D30" s="507"/>
      <c r="E30" s="507"/>
      <c r="F30" s="507"/>
      <c r="G30" s="508"/>
      <c r="H30" s="218">
        <f>CANLYNIADAU!I49</f>
        <v>0</v>
      </c>
      <c r="I30" t="s">
        <v>447</v>
      </c>
    </row>
    <row r="31" spans="1:9" ht="15" thickBot="1" x14ac:dyDescent="0.4">
      <c r="A31" s="127" t="s">
        <v>378</v>
      </c>
      <c r="B31" s="343" t="s">
        <v>335</v>
      </c>
      <c r="C31" s="344"/>
      <c r="D31" s="344"/>
      <c r="E31" s="344"/>
      <c r="F31" s="344"/>
      <c r="G31" s="345"/>
      <c r="H31" s="218">
        <f>CANLYNIADAU!I50</f>
        <v>0</v>
      </c>
      <c r="I31" t="s">
        <v>557</v>
      </c>
    </row>
    <row r="32" spans="1:9" ht="15" thickBot="1" x14ac:dyDescent="0.4">
      <c r="A32" s="127" t="s">
        <v>379</v>
      </c>
      <c r="B32" s="343" t="s">
        <v>336</v>
      </c>
      <c r="C32" s="344"/>
      <c r="D32" s="344"/>
      <c r="E32" s="344"/>
      <c r="F32" s="344"/>
      <c r="G32" s="345"/>
      <c r="H32" s="217">
        <f>CANLYNIADAU!I51</f>
        <v>0</v>
      </c>
      <c r="I32" t="s">
        <v>449</v>
      </c>
    </row>
    <row r="33" spans="1:17" ht="15" thickBot="1" x14ac:dyDescent="0.4">
      <c r="A33" s="127" t="s">
        <v>380</v>
      </c>
      <c r="B33" s="343" t="s">
        <v>417</v>
      </c>
      <c r="C33" s="344"/>
      <c r="D33" s="344"/>
      <c r="E33" s="344"/>
      <c r="F33" s="344"/>
      <c r="G33" s="345"/>
      <c r="H33" s="217">
        <f>CANLYNIADAU!I52</f>
        <v>0</v>
      </c>
      <c r="I33" t="s">
        <v>455</v>
      </c>
    </row>
    <row r="34" spans="1:17" ht="15" thickBot="1" x14ac:dyDescent="0.4">
      <c r="A34" s="127" t="s">
        <v>381</v>
      </c>
      <c r="B34" s="343" t="s">
        <v>338</v>
      </c>
      <c r="C34" s="344"/>
      <c r="D34" s="344"/>
      <c r="E34" s="344"/>
      <c r="F34" s="344"/>
      <c r="G34" s="345"/>
      <c r="H34" s="217">
        <f>CANLYNIADAU!I53</f>
        <v>0</v>
      </c>
      <c r="I34" t="s">
        <v>454</v>
      </c>
    </row>
    <row r="35" spans="1:17" ht="26.25" customHeight="1" thickBot="1" x14ac:dyDescent="0.4">
      <c r="A35" s="127" t="s">
        <v>382</v>
      </c>
      <c r="B35" s="343" t="s">
        <v>339</v>
      </c>
      <c r="C35" s="344"/>
      <c r="D35" s="344"/>
      <c r="E35" s="344"/>
      <c r="F35" s="344"/>
      <c r="G35" s="345"/>
      <c r="H35" s="217">
        <f>CANLYNIADAU!I54</f>
        <v>0</v>
      </c>
      <c r="I35" s="251" t="s">
        <v>460</v>
      </c>
    </row>
    <row r="36" spans="1:17" ht="14.25" customHeight="1" thickBot="1" x14ac:dyDescent="0.4">
      <c r="A36" s="127" t="s">
        <v>383</v>
      </c>
      <c r="B36" s="343" t="s">
        <v>340</v>
      </c>
      <c r="C36" s="344"/>
      <c r="D36" s="344"/>
      <c r="E36" s="344"/>
      <c r="F36" s="344"/>
      <c r="G36" s="345"/>
      <c r="H36" s="217">
        <f>CANLYNIADAU!I55</f>
        <v>0</v>
      </c>
      <c r="I36" t="s">
        <v>461</v>
      </c>
    </row>
    <row r="37" spans="1:17" ht="29.25" customHeight="1" thickBot="1" x14ac:dyDescent="0.4">
      <c r="A37" s="127" t="s">
        <v>384</v>
      </c>
      <c r="B37" s="517" t="s">
        <v>341</v>
      </c>
      <c r="C37" s="344"/>
      <c r="D37" s="344"/>
      <c r="E37" s="344"/>
      <c r="F37" s="344"/>
      <c r="G37" s="345"/>
      <c r="H37" s="217">
        <f>CANLYNIADAU!I56</f>
        <v>0</v>
      </c>
      <c r="I37" s="251" t="s">
        <v>462</v>
      </c>
    </row>
    <row r="38" spans="1:17" ht="15" thickBot="1" x14ac:dyDescent="0.4">
      <c r="A38" s="127" t="s">
        <v>385</v>
      </c>
      <c r="B38" s="517" t="s">
        <v>217</v>
      </c>
      <c r="C38" s="344"/>
      <c r="D38" s="344"/>
      <c r="E38" s="344"/>
      <c r="F38" s="344"/>
      <c r="G38" s="345"/>
      <c r="H38" s="217">
        <f>CANLYNIADAU!I57</f>
        <v>0</v>
      </c>
      <c r="I38" t="s">
        <v>465</v>
      </c>
    </row>
    <row r="39" spans="1:17" ht="30" customHeight="1" thickBot="1" x14ac:dyDescent="0.4">
      <c r="A39" s="127" t="s">
        <v>386</v>
      </c>
      <c r="B39" s="517" t="s">
        <v>218</v>
      </c>
      <c r="C39" s="344"/>
      <c r="D39" s="344"/>
      <c r="E39" s="344"/>
      <c r="F39" s="344"/>
      <c r="G39" s="345"/>
      <c r="H39" s="217">
        <f>CANLYNIADAU!I58</f>
        <v>0</v>
      </c>
      <c r="I39" s="251" t="s">
        <v>463</v>
      </c>
    </row>
    <row r="40" spans="1:17" ht="15" thickBot="1" x14ac:dyDescent="0.4">
      <c r="A40" s="127" t="s">
        <v>387</v>
      </c>
      <c r="B40" s="517" t="s">
        <v>342</v>
      </c>
      <c r="C40" s="344"/>
      <c r="D40" s="344"/>
      <c r="E40" s="344"/>
      <c r="F40" s="344"/>
      <c r="G40" s="345"/>
      <c r="H40" s="217">
        <f>CANLYNIADAU!I59</f>
        <v>0</v>
      </c>
      <c r="I40" t="s">
        <v>464</v>
      </c>
    </row>
    <row r="41" spans="1:17" ht="30" customHeight="1" thickBot="1" x14ac:dyDescent="0.4">
      <c r="A41" s="127" t="s">
        <v>388</v>
      </c>
      <c r="B41" s="343" t="s">
        <v>219</v>
      </c>
      <c r="C41" s="344"/>
      <c r="D41" s="344"/>
      <c r="E41" s="344"/>
      <c r="F41" s="344"/>
      <c r="G41" s="345"/>
      <c r="H41" s="217">
        <f>CANLYNIADAU!I60</f>
        <v>0</v>
      </c>
      <c r="I41" s="251" t="s">
        <v>466</v>
      </c>
      <c r="J41" s="260"/>
      <c r="K41" s="260"/>
      <c r="L41" s="260"/>
    </row>
    <row r="42" spans="1:17" ht="30" customHeight="1" thickBot="1" x14ac:dyDescent="0.4">
      <c r="A42" s="127" t="s">
        <v>389</v>
      </c>
      <c r="B42" s="538" t="s">
        <v>343</v>
      </c>
      <c r="C42" s="539"/>
      <c r="D42" s="539"/>
      <c r="E42" s="539"/>
      <c r="F42" s="539"/>
      <c r="G42" s="504"/>
      <c r="H42" s="219">
        <f>CANLYNIADAU!I61</f>
        <v>0</v>
      </c>
      <c r="I42" t="s">
        <v>596</v>
      </c>
      <c r="J42" s="260"/>
      <c r="K42" s="260"/>
      <c r="L42" s="260"/>
    </row>
    <row r="43" spans="1:17" ht="30" customHeight="1" x14ac:dyDescent="0.35">
      <c r="A43" s="127" t="s">
        <v>390</v>
      </c>
      <c r="B43" s="537" t="s">
        <v>418</v>
      </c>
      <c r="C43" s="509"/>
      <c r="D43" s="509"/>
      <c r="E43" s="509"/>
      <c r="F43" s="509"/>
      <c r="G43" s="509"/>
      <c r="H43" s="218">
        <f>CANLYNIADAU!I62</f>
        <v>0</v>
      </c>
      <c r="I43" t="s">
        <v>556</v>
      </c>
      <c r="J43" s="260"/>
      <c r="K43" s="260"/>
      <c r="L43" s="260"/>
    </row>
    <row r="44" spans="1:17" ht="15" thickBot="1" x14ac:dyDescent="0.4"/>
    <row r="45" spans="1:17" ht="70.5" customHeight="1" thickBot="1" x14ac:dyDescent="0.4">
      <c r="B45" s="549" t="s">
        <v>352</v>
      </c>
      <c r="C45" s="550"/>
      <c r="D45" s="550"/>
      <c r="E45" s="550"/>
      <c r="F45" s="550"/>
      <c r="G45" s="550"/>
      <c r="H45" s="550"/>
      <c r="I45" s="550"/>
      <c r="J45" s="550"/>
      <c r="K45" s="550"/>
      <c r="L45" s="550"/>
      <c r="M45" s="550"/>
      <c r="N45" s="550"/>
      <c r="O45" s="550"/>
      <c r="P45" s="550"/>
      <c r="Q45" s="551"/>
    </row>
    <row r="46" spans="1:17" ht="15.75" customHeight="1" x14ac:dyDescent="0.35">
      <c r="B46" s="513" t="s">
        <v>558</v>
      </c>
      <c r="C46" s="513"/>
      <c r="D46" s="513"/>
      <c r="E46" s="513"/>
      <c r="F46" s="513"/>
      <c r="G46" s="513"/>
      <c r="H46" s="513"/>
      <c r="I46" s="513"/>
      <c r="J46" s="513"/>
      <c r="K46" s="513"/>
      <c r="L46" s="513"/>
      <c r="M46" s="513"/>
      <c r="N46" s="513"/>
      <c r="O46" s="513"/>
      <c r="P46" s="513"/>
      <c r="Q46" s="513"/>
    </row>
    <row r="47" spans="1:17" ht="15.75" customHeight="1" x14ac:dyDescent="0.35">
      <c r="B47" s="514"/>
      <c r="C47" s="514"/>
      <c r="D47" s="514"/>
      <c r="E47" s="514"/>
      <c r="F47" s="514"/>
      <c r="G47" s="514"/>
      <c r="H47" s="514"/>
      <c r="I47" s="514"/>
      <c r="J47" s="514"/>
      <c r="K47" s="514"/>
      <c r="L47" s="514"/>
      <c r="M47" s="514"/>
      <c r="N47" s="514"/>
      <c r="O47" s="514"/>
      <c r="P47" s="514"/>
      <c r="Q47" s="514"/>
    </row>
    <row r="48" spans="1:17" ht="15.75" customHeight="1" x14ac:dyDescent="0.35">
      <c r="B48" s="514"/>
      <c r="C48" s="514"/>
      <c r="D48" s="514"/>
      <c r="E48" s="514"/>
      <c r="F48" s="514"/>
      <c r="G48" s="514"/>
      <c r="H48" s="514"/>
      <c r="I48" s="514"/>
      <c r="J48" s="514"/>
      <c r="K48" s="514"/>
      <c r="L48" s="514"/>
      <c r="M48" s="514"/>
      <c r="N48" s="514"/>
      <c r="O48" s="514"/>
      <c r="P48" s="514"/>
      <c r="Q48" s="514"/>
    </row>
    <row r="49" spans="1:17" x14ac:dyDescent="0.35">
      <c r="B49" s="514"/>
      <c r="C49" s="514"/>
      <c r="D49" s="514"/>
      <c r="E49" s="514"/>
      <c r="F49" s="514"/>
      <c r="G49" s="514"/>
      <c r="H49" s="514"/>
      <c r="I49" s="514"/>
      <c r="J49" s="514"/>
      <c r="K49" s="514"/>
      <c r="L49" s="514"/>
      <c r="M49" s="514"/>
      <c r="N49" s="514"/>
      <c r="O49" s="514"/>
      <c r="P49" s="514"/>
      <c r="Q49" s="514"/>
    </row>
    <row r="50" spans="1:17" x14ac:dyDescent="0.35">
      <c r="B50" s="514"/>
      <c r="C50" s="514"/>
      <c r="D50" s="514"/>
      <c r="E50" s="514"/>
      <c r="F50" s="514"/>
      <c r="G50" s="514"/>
      <c r="H50" s="514"/>
      <c r="I50" s="514"/>
      <c r="J50" s="514"/>
      <c r="K50" s="514"/>
      <c r="L50" s="514"/>
      <c r="M50" s="514"/>
      <c r="N50" s="514"/>
      <c r="O50" s="514"/>
      <c r="P50" s="514"/>
      <c r="Q50" s="514"/>
    </row>
    <row r="51" spans="1:17" x14ac:dyDescent="0.35">
      <c r="B51" s="514"/>
      <c r="C51" s="514"/>
      <c r="D51" s="514"/>
      <c r="E51" s="514"/>
      <c r="F51" s="514"/>
      <c r="G51" s="514"/>
      <c r="H51" s="514"/>
      <c r="I51" s="514"/>
      <c r="J51" s="514"/>
      <c r="K51" s="514"/>
      <c r="L51" s="514"/>
      <c r="M51" s="514"/>
      <c r="N51" s="514"/>
      <c r="O51" s="514"/>
      <c r="P51" s="514"/>
      <c r="Q51" s="514"/>
    </row>
    <row r="52" spans="1:17" x14ac:dyDescent="0.35">
      <c r="B52" s="514"/>
      <c r="C52" s="514"/>
      <c r="D52" s="514"/>
      <c r="E52" s="514"/>
      <c r="F52" s="514"/>
      <c r="G52" s="514"/>
      <c r="H52" s="514"/>
      <c r="I52" s="514"/>
      <c r="J52" s="514"/>
      <c r="K52" s="514"/>
      <c r="L52" s="514"/>
      <c r="M52" s="514"/>
      <c r="N52" s="514"/>
      <c r="O52" s="514"/>
      <c r="P52" s="514"/>
      <c r="Q52" s="514"/>
    </row>
    <row r="53" spans="1:17" x14ac:dyDescent="0.35">
      <c r="B53" s="514"/>
      <c r="C53" s="514"/>
      <c r="D53" s="514"/>
      <c r="E53" s="514"/>
      <c r="F53" s="514"/>
      <c r="G53" s="514"/>
      <c r="H53" s="514"/>
      <c r="I53" s="514"/>
      <c r="J53" s="514"/>
      <c r="K53" s="514"/>
      <c r="L53" s="514"/>
      <c r="M53" s="514"/>
      <c r="N53" s="514"/>
      <c r="O53" s="514"/>
      <c r="P53" s="514"/>
      <c r="Q53" s="514"/>
    </row>
    <row r="54" spans="1:17" x14ac:dyDescent="0.35">
      <c r="B54" s="514"/>
      <c r="C54" s="514"/>
      <c r="D54" s="514"/>
      <c r="E54" s="514"/>
      <c r="F54" s="514"/>
      <c r="G54" s="514"/>
      <c r="H54" s="514"/>
      <c r="I54" s="514"/>
      <c r="J54" s="514"/>
      <c r="K54" s="514"/>
      <c r="L54" s="514"/>
      <c r="M54" s="514"/>
      <c r="N54" s="514"/>
      <c r="O54" s="514"/>
      <c r="P54" s="514"/>
      <c r="Q54" s="514"/>
    </row>
    <row r="55" spans="1:17" x14ac:dyDescent="0.35">
      <c r="B55" s="514"/>
      <c r="C55" s="514"/>
      <c r="D55" s="514"/>
      <c r="E55" s="514"/>
      <c r="F55" s="514"/>
      <c r="G55" s="514"/>
      <c r="H55" s="514"/>
      <c r="I55" s="514"/>
      <c r="J55" s="514"/>
      <c r="K55" s="514"/>
      <c r="L55" s="514"/>
      <c r="M55" s="514"/>
      <c r="N55" s="514"/>
      <c r="O55" s="514"/>
      <c r="P55" s="514"/>
      <c r="Q55" s="514"/>
    </row>
    <row r="56" spans="1:17" ht="17.25" customHeight="1" thickBot="1" x14ac:dyDescent="0.4"/>
    <row r="57" spans="1:17" ht="70.5" customHeight="1" thickBot="1" x14ac:dyDescent="0.4">
      <c r="B57" s="530" t="s">
        <v>559</v>
      </c>
      <c r="C57" s="531"/>
      <c r="D57" s="531"/>
      <c r="E57" s="531"/>
      <c r="F57" s="531"/>
      <c r="G57" s="531"/>
      <c r="H57" s="532"/>
      <c r="I57" s="531"/>
      <c r="J57" s="531"/>
      <c r="K57" s="531"/>
      <c r="L57" s="531"/>
      <c r="M57" s="531"/>
      <c r="N57" s="531"/>
      <c r="O57" s="531"/>
      <c r="P57" s="531"/>
      <c r="Q57" s="533"/>
    </row>
    <row r="58" spans="1:17" ht="15" thickBot="1" x14ac:dyDescent="0.4">
      <c r="A58" s="225" t="s">
        <v>391</v>
      </c>
      <c r="B58" s="526" t="s">
        <v>419</v>
      </c>
      <c r="C58" s="495"/>
      <c r="D58" s="495"/>
      <c r="E58" s="495"/>
      <c r="F58" s="495"/>
      <c r="G58" s="495"/>
      <c r="H58" s="227">
        <f>CANLYNIADAU!I15</f>
        <v>0</v>
      </c>
      <c r="I58" t="s">
        <v>560</v>
      </c>
    </row>
    <row r="59" spans="1:17" ht="29.25" customHeight="1" thickBot="1" x14ac:dyDescent="0.4">
      <c r="A59" s="225" t="s">
        <v>410</v>
      </c>
      <c r="B59" s="496" t="s">
        <v>540</v>
      </c>
      <c r="C59" s="355"/>
      <c r="D59" s="355"/>
      <c r="E59" s="355"/>
      <c r="F59" s="355"/>
      <c r="G59" s="355"/>
      <c r="H59" s="227">
        <f>CANLYNIADAU!I18</f>
        <v>0</v>
      </c>
      <c r="I59" t="s">
        <v>561</v>
      </c>
    </row>
    <row r="60" spans="1:17" ht="15" thickBot="1" x14ac:dyDescent="0.4"/>
    <row r="61" spans="1:17" ht="70.5" customHeight="1" thickBot="1" x14ac:dyDescent="0.4">
      <c r="B61" s="534" t="s">
        <v>353</v>
      </c>
      <c r="C61" s="535"/>
      <c r="D61" s="535"/>
      <c r="E61" s="535"/>
      <c r="F61" s="535"/>
      <c r="G61" s="535"/>
      <c r="H61" s="535"/>
      <c r="I61" s="535"/>
      <c r="J61" s="535"/>
      <c r="K61" s="535"/>
      <c r="L61" s="535"/>
      <c r="M61" s="535"/>
      <c r="N61" s="535"/>
      <c r="O61" s="535"/>
      <c r="P61" s="535"/>
      <c r="Q61" s="536"/>
    </row>
    <row r="62" spans="1:17" x14ac:dyDescent="0.35">
      <c r="A62" s="144" t="s">
        <v>392</v>
      </c>
      <c r="B62" s="355" t="s">
        <v>313</v>
      </c>
      <c r="C62" s="355"/>
      <c r="D62" s="355"/>
      <c r="E62" s="355"/>
      <c r="F62" s="355"/>
      <c r="G62" s="355"/>
      <c r="H62" s="217">
        <f>CANLYNIADAU!I28</f>
        <v>10</v>
      </c>
      <c r="I62" t="s">
        <v>618</v>
      </c>
    </row>
    <row r="63" spans="1:17" x14ac:dyDescent="0.35">
      <c r="A63" s="144" t="s">
        <v>393</v>
      </c>
      <c r="B63" s="355" t="s">
        <v>314</v>
      </c>
      <c r="C63" s="355"/>
      <c r="D63" s="355"/>
      <c r="E63" s="355"/>
      <c r="F63" s="355"/>
      <c r="G63" s="355"/>
      <c r="H63" s="217">
        <f>CANLYNIADAU!I29</f>
        <v>0</v>
      </c>
      <c r="I63" t="s">
        <v>562</v>
      </c>
    </row>
    <row r="64" spans="1:17" x14ac:dyDescent="0.35">
      <c r="A64" s="144" t="s">
        <v>394</v>
      </c>
      <c r="B64" s="491" t="s">
        <v>315</v>
      </c>
      <c r="C64" s="492"/>
      <c r="D64" s="492"/>
      <c r="E64" s="492"/>
      <c r="F64" s="492"/>
      <c r="G64" s="493"/>
      <c r="H64" s="217">
        <f>CANLYNIADAU!I30</f>
        <v>0</v>
      </c>
      <c r="I64" t="s">
        <v>563</v>
      </c>
    </row>
    <row r="65" spans="1:17" x14ac:dyDescent="0.35">
      <c r="A65" s="144" t="s">
        <v>395</v>
      </c>
      <c r="B65" s="491" t="s">
        <v>316</v>
      </c>
      <c r="C65" s="492"/>
      <c r="D65" s="492"/>
      <c r="E65" s="492"/>
      <c r="F65" s="492"/>
      <c r="G65" s="493"/>
      <c r="H65" s="217">
        <f>CANLYNIADAU!I31</f>
        <v>0</v>
      </c>
      <c r="I65" t="s">
        <v>564</v>
      </c>
    </row>
    <row r="66" spans="1:17" x14ac:dyDescent="0.35">
      <c r="A66" s="144" t="s">
        <v>396</v>
      </c>
      <c r="B66" s="491" t="s">
        <v>317</v>
      </c>
      <c r="C66" s="492"/>
      <c r="D66" s="492"/>
      <c r="E66" s="492"/>
      <c r="F66" s="492"/>
      <c r="G66" s="493"/>
      <c r="H66" s="217">
        <f>CANLYNIADAU!I32</f>
        <v>0</v>
      </c>
      <c r="I66" t="s">
        <v>565</v>
      </c>
    </row>
    <row r="67" spans="1:17" x14ac:dyDescent="0.35">
      <c r="A67" s="144" t="s">
        <v>397</v>
      </c>
      <c r="B67" s="491" t="s">
        <v>318</v>
      </c>
      <c r="C67" s="492"/>
      <c r="D67" s="492"/>
      <c r="E67" s="492"/>
      <c r="F67" s="492"/>
      <c r="G67" s="493"/>
      <c r="H67" s="217">
        <f>CANLYNIADAU!I33</f>
        <v>0</v>
      </c>
      <c r="I67" t="s">
        <v>572</v>
      </c>
    </row>
    <row r="68" spans="1:17" x14ac:dyDescent="0.35">
      <c r="A68" s="144" t="s">
        <v>398</v>
      </c>
      <c r="B68" s="366" t="s">
        <v>322</v>
      </c>
      <c r="C68" s="366"/>
      <c r="D68" s="366"/>
      <c r="E68" s="366"/>
      <c r="F68" s="366"/>
      <c r="G68" s="366"/>
      <c r="H68" s="218">
        <f>CANLYNIADAU!I38</f>
        <v>0</v>
      </c>
      <c r="I68" t="s">
        <v>434</v>
      </c>
    </row>
    <row r="69" spans="1:17" x14ac:dyDescent="0.35">
      <c r="A69" s="144" t="s">
        <v>399</v>
      </c>
      <c r="B69" s="506" t="s">
        <v>324</v>
      </c>
      <c r="C69" s="511"/>
      <c r="D69" s="511"/>
      <c r="E69" s="511"/>
      <c r="F69" s="511"/>
      <c r="G69" s="512"/>
      <c r="H69" s="218">
        <f>CANLYNIADAU!I39</f>
        <v>0</v>
      </c>
      <c r="I69" t="s">
        <v>566</v>
      </c>
    </row>
    <row r="70" spans="1:17" x14ac:dyDescent="0.35">
      <c r="A70" s="144" t="s">
        <v>400</v>
      </c>
      <c r="B70" s="366" t="s">
        <v>325</v>
      </c>
      <c r="C70" s="366"/>
      <c r="D70" s="366"/>
      <c r="E70" s="366"/>
      <c r="F70" s="366"/>
      <c r="G70" s="366"/>
      <c r="H70" s="218">
        <f>CANLYNIADAU!I40</f>
        <v>0</v>
      </c>
      <c r="I70" t="s">
        <v>435</v>
      </c>
    </row>
    <row r="71" spans="1:17" x14ac:dyDescent="0.35">
      <c r="A71" s="144" t="s">
        <v>401</v>
      </c>
      <c r="B71" s="506" t="s">
        <v>326</v>
      </c>
      <c r="C71" s="511"/>
      <c r="D71" s="511"/>
      <c r="E71" s="511"/>
      <c r="F71" s="511"/>
      <c r="G71" s="512"/>
      <c r="H71" s="218">
        <f>CANLYNIADAU!I41</f>
        <v>0</v>
      </c>
      <c r="I71" t="s">
        <v>436</v>
      </c>
    </row>
    <row r="72" spans="1:17" ht="15.75" customHeight="1" x14ac:dyDescent="0.35">
      <c r="A72" s="144" t="s">
        <v>402</v>
      </c>
      <c r="B72" s="366" t="s">
        <v>329</v>
      </c>
      <c r="C72" s="366"/>
      <c r="D72" s="366"/>
      <c r="E72" s="366"/>
      <c r="F72" s="366"/>
      <c r="G72" s="366"/>
      <c r="H72" s="218">
        <f>CANLYNIADAU!I44</f>
        <v>0</v>
      </c>
      <c r="I72" t="s">
        <v>442</v>
      </c>
    </row>
    <row r="73" spans="1:17" ht="15.75" customHeight="1" x14ac:dyDescent="0.35">
      <c r="A73" s="144" t="s">
        <v>403</v>
      </c>
      <c r="B73" s="506" t="s">
        <v>330</v>
      </c>
      <c r="C73" s="511"/>
      <c r="D73" s="511"/>
      <c r="E73" s="511"/>
      <c r="F73" s="511"/>
      <c r="G73" s="512"/>
      <c r="H73" s="218">
        <f>CANLYNIADAU!I45</f>
        <v>0</v>
      </c>
      <c r="I73" t="s">
        <v>567</v>
      </c>
    </row>
    <row r="74" spans="1:17" ht="15.75" customHeight="1" x14ac:dyDescent="0.35">
      <c r="A74" s="144" t="s">
        <v>404</v>
      </c>
      <c r="B74" s="343" t="s">
        <v>331</v>
      </c>
      <c r="C74" s="344"/>
      <c r="D74" s="344"/>
      <c r="E74" s="344"/>
      <c r="F74" s="344"/>
      <c r="G74" s="345"/>
      <c r="H74" s="218">
        <f>CANLYNIADAU!I46</f>
        <v>0</v>
      </c>
      <c r="I74" t="s">
        <v>568</v>
      </c>
    </row>
    <row r="75" spans="1:17" x14ac:dyDescent="0.35">
      <c r="A75" s="144" t="s">
        <v>405</v>
      </c>
      <c r="B75" s="343" t="s">
        <v>332</v>
      </c>
      <c r="C75" s="344"/>
      <c r="D75" s="344"/>
      <c r="E75" s="344"/>
      <c r="F75" s="344"/>
      <c r="G75" s="345"/>
      <c r="H75" s="218">
        <f>CANLYNIADAU!I47</f>
        <v>0</v>
      </c>
      <c r="I75" t="s">
        <v>445</v>
      </c>
    </row>
    <row r="76" spans="1:17" ht="15" thickBot="1" x14ac:dyDescent="0.4"/>
    <row r="77" spans="1:17" ht="70.5" customHeight="1" thickBot="1" x14ac:dyDescent="0.4">
      <c r="B77" s="527" t="s">
        <v>354</v>
      </c>
      <c r="C77" s="528"/>
      <c r="D77" s="528"/>
      <c r="E77" s="528"/>
      <c r="F77" s="528"/>
      <c r="G77" s="528"/>
      <c r="H77" s="528"/>
      <c r="I77" s="528"/>
      <c r="J77" s="528"/>
      <c r="K77" s="528"/>
      <c r="L77" s="528"/>
      <c r="M77" s="528"/>
      <c r="N77" s="528"/>
      <c r="O77" s="528"/>
      <c r="P77" s="528"/>
      <c r="Q77" s="529"/>
    </row>
    <row r="78" spans="1:17" ht="15" customHeight="1" x14ac:dyDescent="0.35">
      <c r="A78" s="134" t="s">
        <v>406</v>
      </c>
      <c r="B78" s="524" t="s">
        <v>303</v>
      </c>
      <c r="C78" s="525"/>
      <c r="D78" s="525"/>
      <c r="E78" s="525"/>
      <c r="F78" s="525"/>
      <c r="G78" s="526"/>
      <c r="H78" s="252">
        <f>CANLYNIADAU!I13</f>
        <v>0</v>
      </c>
      <c r="I78" t="s">
        <v>467</v>
      </c>
    </row>
    <row r="79" spans="1:17" ht="30.75" customHeight="1" x14ac:dyDescent="0.35">
      <c r="A79" s="134" t="s">
        <v>407</v>
      </c>
      <c r="B79" s="355" t="s">
        <v>541</v>
      </c>
      <c r="C79" s="355"/>
      <c r="D79" s="355"/>
      <c r="E79" s="355"/>
      <c r="F79" s="355"/>
      <c r="G79" s="355"/>
      <c r="H79" s="227">
        <f>CANLYNIADAU!I16</f>
        <v>0</v>
      </c>
      <c r="I79" s="251" t="s">
        <v>569</v>
      </c>
    </row>
    <row r="80" spans="1:17" ht="15" thickBot="1" x14ac:dyDescent="0.4"/>
    <row r="81" spans="1:17" ht="70.5" customHeight="1" thickBot="1" x14ac:dyDescent="0.4">
      <c r="B81" s="518" t="s">
        <v>355</v>
      </c>
      <c r="C81" s="519"/>
      <c r="D81" s="519"/>
      <c r="E81" s="519"/>
      <c r="F81" s="519"/>
      <c r="G81" s="519"/>
      <c r="H81" s="519"/>
      <c r="I81" s="519"/>
      <c r="J81" s="519"/>
      <c r="K81" s="519"/>
      <c r="L81" s="519"/>
      <c r="M81" s="519"/>
      <c r="N81" s="519"/>
      <c r="O81" s="519"/>
      <c r="P81" s="519"/>
      <c r="Q81" s="520"/>
    </row>
    <row r="82" spans="1:17" x14ac:dyDescent="0.35">
      <c r="A82" s="224" t="s">
        <v>408</v>
      </c>
      <c r="B82" s="495" t="s">
        <v>420</v>
      </c>
      <c r="C82" s="495"/>
      <c r="D82" s="495"/>
      <c r="E82" s="495"/>
      <c r="F82" s="495"/>
      <c r="G82" s="495"/>
      <c r="H82" s="252">
        <f>CANLYNIADAU!I14</f>
        <v>0</v>
      </c>
      <c r="I82" t="s">
        <v>468</v>
      </c>
    </row>
    <row r="83" spans="1:17" ht="27.75" customHeight="1" x14ac:dyDescent="0.35">
      <c r="A83" s="224" t="s">
        <v>409</v>
      </c>
      <c r="B83" s="355" t="s">
        <v>542</v>
      </c>
      <c r="C83" s="355"/>
      <c r="D83" s="355"/>
      <c r="E83" s="355"/>
      <c r="F83" s="355"/>
      <c r="G83" s="355"/>
      <c r="H83" s="227">
        <f>CANLYNIADAU!I17</f>
        <v>0</v>
      </c>
      <c r="I83" t="s">
        <v>570</v>
      </c>
    </row>
    <row r="85" spans="1:17" ht="15" thickBot="1" x14ac:dyDescent="0.4"/>
    <row r="86" spans="1:17" ht="70.5" customHeight="1" thickBot="1" x14ac:dyDescent="0.4">
      <c r="B86" s="521" t="s">
        <v>356</v>
      </c>
      <c r="C86" s="522"/>
      <c r="D86" s="522"/>
      <c r="E86" s="522"/>
      <c r="F86" s="522"/>
      <c r="G86" s="522"/>
      <c r="H86" s="522"/>
      <c r="I86" s="522"/>
      <c r="J86" s="522"/>
      <c r="K86" s="522"/>
      <c r="L86" s="522"/>
      <c r="M86" s="522"/>
      <c r="N86" s="522"/>
      <c r="O86" s="522"/>
      <c r="P86" s="522"/>
      <c r="Q86" s="523"/>
    </row>
    <row r="87" spans="1:17" ht="15" customHeight="1" x14ac:dyDescent="0.35">
      <c r="B87" s="515" t="s">
        <v>571</v>
      </c>
      <c r="C87" s="515"/>
      <c r="D87" s="515"/>
      <c r="E87" s="515"/>
      <c r="F87" s="515"/>
      <c r="G87" s="515"/>
      <c r="H87" s="515"/>
      <c r="I87" s="515"/>
      <c r="J87" s="515"/>
      <c r="K87" s="515"/>
      <c r="L87" s="515"/>
      <c r="M87" s="515"/>
      <c r="N87" s="515"/>
      <c r="O87" s="515"/>
      <c r="P87" s="515"/>
      <c r="Q87" s="515"/>
    </row>
    <row r="88" spans="1:17" x14ac:dyDescent="0.35">
      <c r="B88" s="516"/>
      <c r="C88" s="516"/>
      <c r="D88" s="516"/>
      <c r="E88" s="516"/>
      <c r="F88" s="516"/>
      <c r="G88" s="516"/>
      <c r="H88" s="516"/>
      <c r="I88" s="516"/>
      <c r="J88" s="516"/>
      <c r="K88" s="516"/>
      <c r="L88" s="516"/>
      <c r="M88" s="516"/>
      <c r="N88" s="516"/>
      <c r="O88" s="516"/>
      <c r="P88" s="516"/>
      <c r="Q88" s="516"/>
    </row>
    <row r="89" spans="1:17" x14ac:dyDescent="0.35">
      <c r="B89" s="516"/>
      <c r="C89" s="516"/>
      <c r="D89" s="516"/>
      <c r="E89" s="516"/>
      <c r="F89" s="516"/>
      <c r="G89" s="516"/>
      <c r="H89" s="516"/>
      <c r="I89" s="516"/>
      <c r="J89" s="516"/>
      <c r="K89" s="516"/>
      <c r="L89" s="516"/>
      <c r="M89" s="516"/>
      <c r="N89" s="516"/>
      <c r="O89" s="516"/>
      <c r="P89" s="516"/>
      <c r="Q89" s="516"/>
    </row>
    <row r="90" spans="1:17" x14ac:dyDescent="0.35">
      <c r="B90" s="516"/>
      <c r="C90" s="516"/>
      <c r="D90" s="516"/>
      <c r="E90" s="516"/>
      <c r="F90" s="516"/>
      <c r="G90" s="516"/>
      <c r="H90" s="516"/>
      <c r="I90" s="516"/>
      <c r="J90" s="516"/>
      <c r="K90" s="516"/>
      <c r="L90" s="516"/>
      <c r="M90" s="516"/>
      <c r="N90" s="516"/>
      <c r="O90" s="516"/>
      <c r="P90" s="516"/>
      <c r="Q90" s="516"/>
    </row>
    <row r="91" spans="1:17" x14ac:dyDescent="0.35">
      <c r="B91" s="516"/>
      <c r="C91" s="516"/>
      <c r="D91" s="516"/>
      <c r="E91" s="516"/>
      <c r="F91" s="516"/>
      <c r="G91" s="516"/>
      <c r="H91" s="516"/>
      <c r="I91" s="516"/>
      <c r="J91" s="516"/>
      <c r="K91" s="516"/>
      <c r="L91" s="516"/>
      <c r="M91" s="516"/>
      <c r="N91" s="516"/>
      <c r="O91" s="516"/>
      <c r="P91" s="516"/>
      <c r="Q91" s="516"/>
    </row>
    <row r="92" spans="1:17" ht="15" customHeight="1" x14ac:dyDescent="0.35">
      <c r="B92" s="516"/>
      <c r="C92" s="516"/>
      <c r="D92" s="516"/>
      <c r="E92" s="516"/>
      <c r="F92" s="516"/>
      <c r="G92" s="516"/>
      <c r="H92" s="516"/>
      <c r="I92" s="516"/>
      <c r="J92" s="516"/>
      <c r="K92" s="516"/>
      <c r="L92" s="516"/>
      <c r="M92" s="516"/>
      <c r="N92" s="516"/>
      <c r="O92" s="516"/>
      <c r="P92" s="516"/>
      <c r="Q92" s="516"/>
    </row>
    <row r="93" spans="1:17" x14ac:dyDescent="0.35">
      <c r="B93" s="516"/>
      <c r="C93" s="516"/>
      <c r="D93" s="516"/>
      <c r="E93" s="516"/>
      <c r="F93" s="516"/>
      <c r="G93" s="516"/>
      <c r="H93" s="516"/>
      <c r="I93" s="516"/>
      <c r="J93" s="516"/>
      <c r="K93" s="516"/>
      <c r="L93" s="516"/>
      <c r="M93" s="516"/>
      <c r="N93" s="516"/>
      <c r="O93" s="516"/>
      <c r="P93" s="516"/>
      <c r="Q93" s="516"/>
    </row>
    <row r="94" spans="1:17" x14ac:dyDescent="0.35">
      <c r="B94" s="516"/>
      <c r="C94" s="516"/>
      <c r="D94" s="516"/>
      <c r="E94" s="516"/>
      <c r="F94" s="516"/>
      <c r="G94" s="516"/>
      <c r="H94" s="516"/>
      <c r="I94" s="516"/>
      <c r="J94" s="516"/>
      <c r="K94" s="516"/>
      <c r="L94" s="516"/>
      <c r="M94" s="516"/>
      <c r="N94" s="516"/>
      <c r="O94" s="516"/>
      <c r="P94" s="516"/>
      <c r="Q94" s="516"/>
    </row>
    <row r="95" spans="1:17" x14ac:dyDescent="0.35">
      <c r="B95" s="516"/>
      <c r="C95" s="516"/>
      <c r="D95" s="516"/>
      <c r="E95" s="516"/>
      <c r="F95" s="516"/>
      <c r="G95" s="516"/>
      <c r="H95" s="516"/>
      <c r="I95" s="516"/>
      <c r="J95" s="516"/>
      <c r="K95" s="516"/>
      <c r="L95" s="516"/>
      <c r="M95" s="516"/>
      <c r="N95" s="516"/>
      <c r="O95" s="516"/>
      <c r="P95" s="516"/>
      <c r="Q95" s="516"/>
    </row>
    <row r="96" spans="1:17" x14ac:dyDescent="0.35">
      <c r="B96" s="516"/>
      <c r="C96" s="516"/>
      <c r="D96" s="516"/>
      <c r="E96" s="516"/>
      <c r="F96" s="516"/>
      <c r="G96" s="516"/>
      <c r="H96" s="516"/>
      <c r="I96" s="516"/>
      <c r="J96" s="516"/>
      <c r="K96" s="516"/>
      <c r="L96" s="516"/>
      <c r="M96" s="516"/>
      <c r="N96" s="516"/>
      <c r="O96" s="516"/>
      <c r="P96" s="516"/>
      <c r="Q96" s="516"/>
    </row>
  </sheetData>
  <sheetProtection sheet="1" objects="1" scenarios="1"/>
  <mergeCells count="73">
    <mergeCell ref="A10:A11"/>
    <mergeCell ref="B11:G11"/>
    <mergeCell ref="B10:G10"/>
    <mergeCell ref="B4:G4"/>
    <mergeCell ref="B16:G16"/>
    <mergeCell ref="B23:G23"/>
    <mergeCell ref="B5:G5"/>
    <mergeCell ref="B19:G19"/>
    <mergeCell ref="B20:G20"/>
    <mergeCell ref="B21:G21"/>
    <mergeCell ref="B22:G22"/>
    <mergeCell ref="A15:Q15"/>
    <mergeCell ref="A16:A17"/>
    <mergeCell ref="B17:G17"/>
    <mergeCell ref="A18:A19"/>
    <mergeCell ref="B18:G18"/>
    <mergeCell ref="B12:G12"/>
    <mergeCell ref="B13:G13"/>
    <mergeCell ref="B2:Q2"/>
    <mergeCell ref="B6:G6"/>
    <mergeCell ref="B7:G7"/>
    <mergeCell ref="B8:G8"/>
    <mergeCell ref="A3:Q3"/>
    <mergeCell ref="A8:A9"/>
    <mergeCell ref="B9:G9"/>
    <mergeCell ref="B43:G43"/>
    <mergeCell ref="B62:G62"/>
    <mergeCell ref="B42:G42"/>
    <mergeCell ref="B67:G67"/>
    <mergeCell ref="B32:G32"/>
    <mergeCell ref="B45:Q45"/>
    <mergeCell ref="B24:G24"/>
    <mergeCell ref="B25:G25"/>
    <mergeCell ref="B26:G26"/>
    <mergeCell ref="B27:G27"/>
    <mergeCell ref="B28:G28"/>
    <mergeCell ref="B72:G72"/>
    <mergeCell ref="B73:G73"/>
    <mergeCell ref="B74:G74"/>
    <mergeCell ref="B75:G75"/>
    <mergeCell ref="B77:Q77"/>
    <mergeCell ref="B86:Q86"/>
    <mergeCell ref="B78:G78"/>
    <mergeCell ref="B82:G82"/>
    <mergeCell ref="B79:G79"/>
    <mergeCell ref="B83:G83"/>
    <mergeCell ref="B29:G29"/>
    <mergeCell ref="B30:G30"/>
    <mergeCell ref="B31:G31"/>
    <mergeCell ref="B87:Q96"/>
    <mergeCell ref="B33:G33"/>
    <mergeCell ref="B34:G34"/>
    <mergeCell ref="B35:G35"/>
    <mergeCell ref="B41:G41"/>
    <mergeCell ref="B36:G36"/>
    <mergeCell ref="B37:G37"/>
    <mergeCell ref="B38:G38"/>
    <mergeCell ref="B39:G39"/>
    <mergeCell ref="B40:G40"/>
    <mergeCell ref="B63:G63"/>
    <mergeCell ref="B64:G64"/>
    <mergeCell ref="B81:Q81"/>
    <mergeCell ref="B65:G65"/>
    <mergeCell ref="B66:G66"/>
    <mergeCell ref="B70:G70"/>
    <mergeCell ref="B71:G71"/>
    <mergeCell ref="B46:Q55"/>
    <mergeCell ref="B68:G68"/>
    <mergeCell ref="B69:G69"/>
    <mergeCell ref="B57:Q57"/>
    <mergeCell ref="B61:Q61"/>
    <mergeCell ref="B58:G58"/>
    <mergeCell ref="B59:G59"/>
  </mergeCells>
  <dataValidations count="1">
    <dataValidation showInputMessage="1" showErrorMessage="1" sqref="H78:H79 H82:H83 H58:H59 H4" xr:uid="{00000000-0002-0000-0D00-000000000000}"/>
  </dataValidations>
  <pageMargins left="0.7" right="0.7" top="0.75" bottom="0.75" header="0.3" footer="0.3"/>
  <pageSetup paperSize="8" orientation="landscape"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ublished="0">
    <pageSetUpPr fitToPage="1"/>
  </sheetPr>
  <dimension ref="B1:C3"/>
  <sheetViews>
    <sheetView topLeftCell="A2" zoomScaleNormal="100" workbookViewId="0">
      <selection activeCell="B3" sqref="B3"/>
    </sheetView>
  </sheetViews>
  <sheetFormatPr defaultColWidth="9.26953125" defaultRowHeight="14.5" x14ac:dyDescent="0.35"/>
  <cols>
    <col min="1" max="1" width="2.453125" style="14" customWidth="1"/>
    <col min="2" max="2" width="156.7265625" style="14" customWidth="1"/>
    <col min="3" max="3" width="3.453125" style="13" customWidth="1"/>
    <col min="4" max="4" width="3" style="14" customWidth="1"/>
    <col min="5" max="16384" width="9.26953125" style="14"/>
  </cols>
  <sheetData>
    <row r="1" spans="2:2" ht="59.25" customHeight="1" thickBot="1" x14ac:dyDescent="0.4">
      <c r="B1" s="55" t="s">
        <v>240</v>
      </c>
    </row>
    <row r="2" spans="2:2" ht="59.25" customHeight="1" thickBot="1" x14ac:dyDescent="0.4">
      <c r="B2" s="56" t="s">
        <v>535</v>
      </c>
    </row>
    <row r="3" spans="2:2" ht="409.5" customHeight="1" thickBot="1" x14ac:dyDescent="0.4">
      <c r="B3" s="119"/>
    </row>
  </sheetData>
  <sheetProtection selectLockedCells="1"/>
  <phoneticPr fontId="15" type="noConversion"/>
  <pageMargins left="0.70866141732283472" right="0.70866141732283472" top="0.94488188976377963" bottom="0.74803149606299213" header="0.31496062992125984" footer="0.31496062992125984"/>
  <pageSetup paperSize="9" scale="83" orientation="landscape" r:id="rId1"/>
  <headerFooter scaleWithDoc="0">
    <oddHeader>&amp;CTHE WELSH COMMUNITY BENEFITS MEASUREMENT TOOL&amp;R&amp;G</oddHead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ublished="0">
    <pageSetUpPr fitToPage="1"/>
  </sheetPr>
  <dimension ref="B1:H9"/>
  <sheetViews>
    <sheetView showGridLines="0" topLeftCell="A3" zoomScale="80" zoomScaleNormal="80" workbookViewId="0">
      <selection activeCell="E3" sqref="E3"/>
    </sheetView>
  </sheetViews>
  <sheetFormatPr defaultColWidth="11.453125" defaultRowHeight="14.5" x14ac:dyDescent="0.35"/>
  <cols>
    <col min="1" max="1" width="2.7265625" customWidth="1"/>
    <col min="2" max="2" width="29.453125" customWidth="1"/>
    <col min="3" max="3" width="9.453125" style="25" customWidth="1"/>
    <col min="4" max="4" width="58.7265625" customWidth="1"/>
    <col min="5" max="5" width="21.7265625" customWidth="1"/>
    <col min="6" max="6" width="62.26953125" customWidth="1"/>
    <col min="7" max="7" width="129.453125" customWidth="1"/>
  </cols>
  <sheetData>
    <row r="1" spans="2:8" ht="73.5" customHeight="1" thickBot="1" x14ac:dyDescent="0.4">
      <c r="B1" s="560" t="s">
        <v>536</v>
      </c>
      <c r="C1" s="561"/>
      <c r="D1" s="561"/>
      <c r="E1" s="561"/>
      <c r="F1" s="561"/>
    </row>
    <row r="2" spans="2:8" ht="16" thickBot="1" x14ac:dyDescent="0.4">
      <c r="B2" s="29" t="s">
        <v>273</v>
      </c>
      <c r="C2" s="30" t="s">
        <v>274</v>
      </c>
      <c r="D2" s="30" t="s">
        <v>275</v>
      </c>
      <c r="E2" s="30" t="s">
        <v>276</v>
      </c>
      <c r="F2" s="301" t="s">
        <v>277</v>
      </c>
      <c r="G2" s="28"/>
      <c r="H2" s="28"/>
    </row>
    <row r="3" spans="2:8" ht="345" customHeight="1" x14ac:dyDescent="0.35">
      <c r="B3" s="31" t="s">
        <v>278</v>
      </c>
      <c r="C3" s="27">
        <v>4.3</v>
      </c>
      <c r="D3" s="26" t="s">
        <v>537</v>
      </c>
      <c r="E3" s="40">
        <v>3.15</v>
      </c>
      <c r="F3" s="42" t="s">
        <v>620</v>
      </c>
      <c r="G3" s="563" t="s">
        <v>621</v>
      </c>
    </row>
    <row r="4" spans="2:8" ht="72.75" customHeight="1" thickBot="1" x14ac:dyDescent="0.4">
      <c r="B4" s="31" t="s">
        <v>278</v>
      </c>
      <c r="C4" s="32">
        <v>4.4000000000000004</v>
      </c>
      <c r="D4" s="26" t="s">
        <v>538</v>
      </c>
      <c r="E4" s="41">
        <v>98.6</v>
      </c>
      <c r="F4" s="42" t="s">
        <v>279</v>
      </c>
      <c r="G4" s="564"/>
    </row>
    <row r="5" spans="2:8" ht="205.5" customHeight="1" thickBot="1" x14ac:dyDescent="0.4">
      <c r="B5" s="221" t="s">
        <v>278</v>
      </c>
      <c r="C5" s="93">
        <v>4.5999999999999996</v>
      </c>
      <c r="D5" s="94" t="s">
        <v>280</v>
      </c>
      <c r="E5" s="152">
        <v>3.3249</v>
      </c>
      <c r="F5" s="95" t="s">
        <v>622</v>
      </c>
    </row>
    <row r="6" spans="2:8" ht="75" customHeight="1" x14ac:dyDescent="0.35"/>
    <row r="7" spans="2:8" ht="16.149999999999999" customHeight="1" x14ac:dyDescent="0.35"/>
    <row r="9" spans="2:8" x14ac:dyDescent="0.35">
      <c r="C9" s="562"/>
      <c r="D9" s="562"/>
    </row>
  </sheetData>
  <sheetProtection sheet="1" selectLockedCells="1"/>
  <mergeCells count="3">
    <mergeCell ref="B1:F1"/>
    <mergeCell ref="C9:D9"/>
    <mergeCell ref="G3:G4"/>
  </mergeCells>
  <phoneticPr fontId="15" type="noConversion"/>
  <pageMargins left="0.74803149606299213" right="0.74803149606299213" top="0.94488188976377963" bottom="0.98425196850393704" header="0.51181102362204722" footer="0.51181102362204722"/>
  <pageSetup paperSize="9" scale="39" orientation="landscape" r:id="rId1"/>
  <headerFooter scaleWithDoc="0">
    <oddHeader>&amp;CTHE WELSH COMMUNITY BENEFITS MEASUREMENT TOOL&amp;R&amp;G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etadata xmlns="http://www.objective.com/ecm/document/metadata/FF3C5B18883D4E21973B57C2EEED7FD1" version="1.0.0">
  <systemFields>
    <field name="Objective-Id">
      <value order="0">A45801409</value>
    </field>
    <field name="Objective-Title">
      <value order="0">Pecyn Mesur Buddion Cymunedol Cymru f10.2 Mehefin 2023</value>
    </field>
    <field name="Objective-Description">
      <value order="0"/>
    </field>
    <field name="Objective-CreationStamp">
      <value order="0">2023-06-29T16:20:37Z</value>
    </field>
    <field name="Objective-IsApproved">
      <value order="0">false</value>
    </field>
    <field name="Objective-IsPublished">
      <value order="0">false</value>
    </field>
    <field name="Objective-DatePublished">
      <value order="0"/>
    </field>
    <field name="Objective-ModificationStamp">
      <value order="0">2023-09-27T09:41:39Z</value>
    </field>
    <field name="Objective-Owner">
      <value order="0">Burke, Brendan (COOG - Commercial &amp; Procurement - Policy )</value>
    </field>
    <field name="Objective-Path">
      <value order="0">Objective Global Folder:#Business File Plan:WG Organisational Groups:NEW - Post April 2022 - Chief Operating Officer:Chief Operating Officer (COO) - Commercial Procurement - Policy, Capability &amp; Delivery:1 - Save:Commercial Procurement - Procurement Policy:Project Areas:Community Benefits:Community Benefits - Guidance &amp; Reference - 2018-2022 - Value Wales Policy</value>
    </field>
    <field name="Objective-Parent">
      <value order="0">Community Benefits - Guidance &amp; Reference - 2018-2022 - Value Wales Policy</value>
    </field>
    <field name="Objective-State">
      <value order="0">Being Edited</value>
    </field>
    <field name="Objective-VersionId">
      <value order="0">vA88822628</value>
    </field>
    <field name="Objective-Version">
      <value order="0">1.1</value>
    </field>
    <field name="Objective-VersionNumber">
      <value order="0">3</value>
    </field>
    <field name="Objective-VersionComment">
      <value order="0"/>
    </field>
    <field name="Objective-FileNumber">
      <value order="0">qA1386329</value>
    </field>
    <field name="Objective-Classification">
      <value order="0">Official</value>
    </field>
    <field name="Objective-Caveats">
      <value order="0"/>
    </field>
  </systemFields>
  <catalogues>
    <catalogue name="Document Type Catalogue" type="type" ori="id:cA14">
      <field name="Objective-Date Acquired">
        <value order="0">2023-06-28T23:00:00Z</value>
      </field>
      <field name="Objective-Official Translation">
        <value order="0"/>
      </field>
      <field name="Objective-Connect Creator">
        <value order="0"/>
      </field>
    </catalogue>
  </catalogues>
</metadat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9" ma:contentTypeDescription="Create a new document." ma:contentTypeScope="" ma:versionID="48d92be2e45731866e29fb9312c370ad">
  <xsd:schema xmlns:xsd="http://www.w3.org/2001/XMLSchema" xmlns:xs="http://www.w3.org/2001/XMLSchema" xmlns:p="http://schemas.microsoft.com/office/2006/metadata/properties" xmlns:ns3="fad5256b-9034-4098-a484-2992d39a629e" targetNamespace="http://schemas.microsoft.com/office/2006/metadata/properties" ma:root="true" ma:fieldsID="b2010dd05fa78553186ff61e7c3bfee7"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4D6E0C7-F2ED-42D3-BEBA-F614C6C53374}">
  <ds:schemaRefs>
    <ds:schemaRef ds:uri="http://schemas.openxmlformats.org/package/2006/metadata/core-properties"/>
    <ds:schemaRef ds:uri="http://purl.org/dc/terms/"/>
    <ds:schemaRef ds:uri="http://purl.org/dc/dcmitype/"/>
    <ds:schemaRef ds:uri="http://schemas.microsoft.com/office/infopath/2007/PartnerControls"/>
    <ds:schemaRef ds:uri="http://schemas.microsoft.com/office/2006/documentManagement/types"/>
    <ds:schemaRef ds:uri="http://schemas.microsoft.com/office/2006/metadata/properties"/>
    <ds:schemaRef ds:uri="http://purl.org/dc/elements/1.1/"/>
    <ds:schemaRef ds:uri="fad5256b-9034-4098-a484-2992d39a629e"/>
    <ds:schemaRef ds:uri="http://www.w3.org/XML/1998/namespace"/>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3.xml><?xml version="1.0" encoding="utf-8"?>
<ds:datastoreItem xmlns:ds="http://schemas.openxmlformats.org/officeDocument/2006/customXml" ds:itemID="{6F7A0996-8782-4EBE-AD78-2CB5D6AF0FF0}">
  <ds:schemaRefs>
    <ds:schemaRef ds:uri="http://schemas.microsoft.com/sharepoint/v3/contenttype/forms"/>
  </ds:schemaRefs>
</ds:datastoreItem>
</file>

<file path=customXml/itemProps4.xml><?xml version="1.0" encoding="utf-8"?>
<ds:datastoreItem xmlns:ds="http://schemas.openxmlformats.org/officeDocument/2006/customXml" ds:itemID="{48F5C297-0BBE-4DAE-8B6B-9F4669C107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3</vt:i4>
      </vt:variant>
    </vt:vector>
  </HeadingPairs>
  <TitlesOfParts>
    <vt:vector size="19" baseType="lpstr">
      <vt:lpstr>CLAWR</vt:lpstr>
      <vt:lpstr>CYSYLLTIADAU Â'R NODAU</vt:lpstr>
      <vt:lpstr>CEFNDIR</vt:lpstr>
      <vt:lpstr>GWYBODAETH AM Y CONTRACT</vt:lpstr>
      <vt:lpstr>1. CYFFREDINOL</vt:lpstr>
      <vt:lpstr>2. CADWYN GYFLENWI</vt:lpstr>
      <vt:lpstr>3. CYFLOGAETH</vt:lpstr>
      <vt:lpstr>4. YR AMGYLCHEDD AC ADNODDAU</vt:lpstr>
      <vt:lpstr>5. CYMUNEDOL AC ADDYSGOL</vt:lpstr>
      <vt:lpstr>6. DIWYLLIANT</vt:lpstr>
      <vt:lpstr>7. HYFFORDDIANT</vt:lpstr>
      <vt:lpstr>FFURFLEN GYMERADWYO</vt:lpstr>
      <vt:lpstr>CANLYNIADAU</vt:lpstr>
      <vt:lpstr>Canlyniadau'r Nodau</vt:lpstr>
      <vt:lpstr>SYLWADAU</vt:lpstr>
      <vt:lpstr>NEWIDYNNAU</vt:lpstr>
      <vt:lpstr>CEFNDIR!Print_Area</vt:lpstr>
      <vt:lpstr>'GWYBODAETH AM Y CONTRACT'!Print_Area</vt:lpstr>
      <vt:lpstr>SYLWADAU!Print_Area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Capstick</dc:creator>
  <cp:lastModifiedBy>BurkeB</cp:lastModifiedBy>
  <cp:lastPrinted>2021-03-05T16:24:02Z</cp:lastPrinted>
  <dcterms:created xsi:type="dcterms:W3CDTF">2011-03-22T13:28:41Z</dcterms:created>
  <dcterms:modified xsi:type="dcterms:W3CDTF">2023-09-27T09:46:24Z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A45801409</vt:lpwstr>
  </property>
  <property fmtid="{D5CDD505-2E9C-101B-9397-08002B2CF9AE}" pid="4" name="Objective-Title">
    <vt:lpwstr>Pecyn Mesur Buddion Cymunedol Cymru f10.2 Mehefin 2023</vt:lpwstr>
  </property>
  <property fmtid="{D5CDD505-2E9C-101B-9397-08002B2CF9AE}" pid="5" name="Objective-Comment">
    <vt:lpwstr/>
  </property>
  <property fmtid="{D5CDD505-2E9C-101B-9397-08002B2CF9AE}" pid="6" name="Objective-CreationStamp">
    <vt:filetime>2023-06-29T16:20:45Z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2023-09-27T09:41:39Z</vt:filetime>
  </property>
  <property fmtid="{D5CDD505-2E9C-101B-9397-08002B2CF9AE}" pid="11" name="Objective-Owner">
    <vt:lpwstr>Burke, Brendan (COOG - Commercial &amp; Procurement - Policy )</vt:lpwstr>
  </property>
  <property fmtid="{D5CDD505-2E9C-101B-9397-08002B2CF9AE}" pid="12" name="Objective-Path">
    <vt:lpwstr>Objective Global Folder:#Business File Plan:WG Organisational Groups:NEW - Post April 2022 - Chief Operating Officer:Chief Operating Officer (COO) - Commercial Procurement - Policy, Capability &amp; Delivery:1 - Save:Commercial Procurement - Procurement Policy:Project Areas:Community Benefits:Community Benefits - Guidance &amp; Reference - 2018-2022 - Value Wales Policy:</vt:lpwstr>
  </property>
  <property fmtid="{D5CDD505-2E9C-101B-9397-08002B2CF9AE}" pid="13" name="Objective-Parent">
    <vt:lpwstr>Community Benefits - Guidance &amp; Reference - 2018-2022 - Value Wales Policy</vt:lpwstr>
  </property>
  <property fmtid="{D5CDD505-2E9C-101B-9397-08002B2CF9AE}" pid="14" name="Objective-State">
    <vt:lpwstr>Being Edited</vt:lpwstr>
  </property>
  <property fmtid="{D5CDD505-2E9C-101B-9397-08002B2CF9AE}" pid="15" name="Objective-Version">
    <vt:lpwstr>1.1</vt:lpwstr>
  </property>
  <property fmtid="{D5CDD505-2E9C-101B-9397-08002B2CF9AE}" pid="16" name="Objective-VersionNumber">
    <vt:r8>3</vt:r8>
  </property>
  <property fmtid="{D5CDD505-2E9C-101B-9397-08002B2CF9AE}" pid="17" name="Objective-VersionComment">
    <vt:lpwstr/>
  </property>
  <property fmtid="{D5CDD505-2E9C-101B-9397-08002B2CF9AE}" pid="18" name="Objective-FileNumber">
    <vt:lpwstr>qA1386329</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2018-10-28T23:00:00Z</vt:filetime>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y fmtid="{D5CDD505-2E9C-101B-9397-08002B2CF9AE}" pid="26" name="Objective-Description">
    <vt:lpwstr/>
  </property>
  <property fmtid="{D5CDD505-2E9C-101B-9397-08002B2CF9AE}" pid="27" name="Objective-VersionId">
    <vt:lpwstr>vA88822628</vt:lpwstr>
  </property>
  <property fmtid="{D5CDD505-2E9C-101B-9397-08002B2CF9AE}" pid="28" name="Objective-Language">
    <vt:lpwstr>English (eng)</vt:lpwstr>
  </property>
  <property fmtid="{D5CDD505-2E9C-101B-9397-08002B2CF9AE}" pid="29" name="Objective-Date Acquired">
    <vt:filetime>2023-06-28T23:00:00Z</vt:filetime>
  </property>
  <property fmtid="{D5CDD505-2E9C-101B-9397-08002B2CF9AE}" pid="30" name="Objective-What to Keep">
    <vt:lpwstr>No</vt:lpwstr>
  </property>
  <property fmtid="{D5CDD505-2E9C-101B-9397-08002B2CF9AE}" pid="31" name="Objective-Official Translation">
    <vt:lpwstr/>
  </property>
  <property fmtid="{D5CDD505-2E9C-101B-9397-08002B2CF9AE}" pid="32" name="Objective-Connect Creator">
    <vt:lpwstr/>
  </property>
  <property fmtid="{D5CDD505-2E9C-101B-9397-08002B2CF9AE}" pid="33" name="ContentTypeId">
    <vt:lpwstr>0x010100031D1E98B3209D4493493866D5B8328A</vt:lpwstr>
  </property>
</Properties>
</file>